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20490" windowHeight="7845" firstSheet="1" activeTab="1"/>
  </bookViews>
  <sheets>
    <sheet name="Sheet1" sheetId="1" state="hidden" r:id="rId1"/>
    <sheet name="прил 2" sheetId="8" r:id="rId2"/>
    <sheet name="прил 5" sheetId="10" state="hidden" r:id="rId3"/>
    <sheet name="прил 3.1" sheetId="7" state="hidden" r:id="rId4"/>
    <sheet name="прил 4" sheetId="3" state="hidden" r:id="rId5"/>
  </sheets>
  <definedNames>
    <definedName name="_xlnm._FilterDatabase" localSheetId="0" hidden="1">Sheet1!$A$2:$S$51</definedName>
    <definedName name="_xlnm.Print_Titles" localSheetId="1">'прил 2'!$14:$16</definedName>
    <definedName name="_xlnm.Print_Titles" localSheetId="3">'прил 3.1'!$19:$19</definedName>
    <definedName name="_xlnm.Print_Area" localSheetId="1">'прил 2'!$A$1:$L$45</definedName>
  </definedNames>
  <calcPr calcId="145621"/>
</workbook>
</file>

<file path=xl/calcChain.xml><?xml version="1.0" encoding="utf-8"?>
<calcChain xmlns="http://schemas.openxmlformats.org/spreadsheetml/2006/main">
  <c r="L44" i="8" l="1"/>
  <c r="J44" i="8"/>
  <c r="L42" i="7" l="1"/>
  <c r="I42" i="7" s="1"/>
  <c r="J39" i="7"/>
  <c r="I39" i="7" s="1"/>
  <c r="K45" i="7"/>
  <c r="J45" i="7"/>
  <c r="L33" i="7"/>
  <c r="L55" i="7" s="1"/>
  <c r="J33" i="7"/>
  <c r="F58" i="7"/>
  <c r="E58" i="7"/>
  <c r="L58" i="7"/>
  <c r="M58" i="7"/>
  <c r="N58" i="7"/>
  <c r="O58" i="7"/>
  <c r="J58" i="7"/>
  <c r="M55" i="7"/>
  <c r="N55" i="7"/>
  <c r="O55" i="7"/>
  <c r="K36" i="7"/>
  <c r="K58" i="7" s="1"/>
  <c r="I22" i="7"/>
  <c r="I23" i="7"/>
  <c r="I24" i="7"/>
  <c r="I25" i="7"/>
  <c r="I26" i="7"/>
  <c r="I27" i="7"/>
  <c r="I28" i="7"/>
  <c r="I29" i="7"/>
  <c r="I30" i="7"/>
  <c r="I31" i="7"/>
  <c r="I32" i="7"/>
  <c r="I34" i="7"/>
  <c r="I35" i="7"/>
  <c r="I36" i="7"/>
  <c r="I37" i="7"/>
  <c r="I38" i="7"/>
  <c r="I40" i="7"/>
  <c r="I41" i="7"/>
  <c r="I43" i="7"/>
  <c r="I44" i="7"/>
  <c r="I46" i="7"/>
  <c r="I47" i="7"/>
  <c r="I48" i="7"/>
  <c r="I49" i="7"/>
  <c r="I50" i="7"/>
  <c r="I52" i="7"/>
  <c r="I54" i="7"/>
  <c r="I56" i="7"/>
  <c r="I57" i="7"/>
  <c r="I59" i="7"/>
  <c r="I21" i="7"/>
  <c r="K33" i="7"/>
  <c r="K55" i="7" l="1"/>
  <c r="I58" i="7"/>
  <c r="I33" i="7"/>
  <c r="J55" i="7"/>
  <c r="I45" i="7"/>
  <c r="I55" i="7" l="1"/>
</calcChain>
</file>

<file path=xl/sharedStrings.xml><?xml version="1.0" encoding="utf-8"?>
<sst xmlns="http://schemas.openxmlformats.org/spreadsheetml/2006/main" count="436" uniqueCount="186">
  <si>
    <t>Роспись (год)</t>
  </si>
  <si>
    <t>ДопБК</t>
  </si>
  <si>
    <t>Остаток росписи</t>
  </si>
  <si>
    <t>ЦСт</t>
  </si>
  <si>
    <t>КР (БО)</t>
  </si>
  <si>
    <t>ППП</t>
  </si>
  <si>
    <t>БО на год</t>
  </si>
  <si>
    <t>290</t>
  </si>
  <si>
    <t>КОСГУ</t>
  </si>
  <si>
    <t>112</t>
  </si>
  <si>
    <t>ФКР</t>
  </si>
  <si>
    <t>310</t>
  </si>
  <si>
    <t>222</t>
  </si>
  <si>
    <t>Поступившие ОФ</t>
  </si>
  <si>
    <t>БР (текущая)</t>
  </si>
  <si>
    <t>Остаток ЛБО (КР)</t>
  </si>
  <si>
    <t>0542006</t>
  </si>
  <si>
    <t>0505</t>
  </si>
  <si>
    <t>223</t>
  </si>
  <si>
    <t>111</t>
  </si>
  <si>
    <t>242</t>
  </si>
  <si>
    <t>КР</t>
  </si>
  <si>
    <t>226</t>
  </si>
  <si>
    <t>221</t>
  </si>
  <si>
    <t>340</t>
  </si>
  <si>
    <t>Предп. КР</t>
  </si>
  <si>
    <t>Текущие БО</t>
  </si>
  <si>
    <t>Остаток ЛБО (БО)</t>
  </si>
  <si>
    <t/>
  </si>
  <si>
    <t>901</t>
  </si>
  <si>
    <t>213</t>
  </si>
  <si>
    <t>225</t>
  </si>
  <si>
    <t>ЛБО (текущие)</t>
  </si>
  <si>
    <t>244</t>
  </si>
  <si>
    <t>КВР</t>
  </si>
  <si>
    <t>211</t>
  </si>
  <si>
    <t>повышение энергетической эффективности</t>
  </si>
  <si>
    <t>городского округа Первоуральск</t>
  </si>
  <si>
    <t>до 2020 года"</t>
  </si>
  <si>
    <t>ПОВЫШЕНИЕ ЭНЕРГЕТИЧЕСКОЙ ЭФФЕКТИВНОСТИ</t>
  </si>
  <si>
    <t>ГОРОДСКОГО ОКРУГА ПЕРВОУРАЛЬСК ДО 2020 ГОДА"</t>
  </si>
  <si>
    <t>"РАЗВИТИЕ И МОДЕРНИЗАЦИЯ ЖИЛИЩНО-КОММУНАЛЬНОГО ХОЗЯЙСТВА,</t>
  </si>
  <si>
    <t>федеральный бюджет</t>
  </si>
  <si>
    <t>областной бюджет</t>
  </si>
  <si>
    <t>местный бюджет</t>
  </si>
  <si>
    <t>внебюджетные источники</t>
  </si>
  <si>
    <t>2015 г.</t>
  </si>
  <si>
    <t>2016 г.</t>
  </si>
  <si>
    <t>2018 г.</t>
  </si>
  <si>
    <t>2020 г.</t>
  </si>
  <si>
    <t>ПЕРЕЧЕНЬ</t>
  </si>
  <si>
    <t>ОБЪЕКТОВ КАПИТАЛЬНОГО СТРОИТЕЛЬСТВА ДЛЯ БЮДЖЕТНЫХ ИНВЕСТИЦИЙ</t>
  </si>
  <si>
    <t>Наименование объекта бюджетных инвестиций</t>
  </si>
  <si>
    <t>Адрес объекта бюджетных инвестиций</t>
  </si>
  <si>
    <t>Форма собственности</t>
  </si>
  <si>
    <t>Сметная стоимость объекта, тыс. руб.</t>
  </si>
  <si>
    <t>Сроки строительства</t>
  </si>
  <si>
    <t>Объемы финансирования, тыс. рублей</t>
  </si>
  <si>
    <t>в текущих ценах (на момент составления ПСД)</t>
  </si>
  <si>
    <t>в ценах соответствующих лет реализации проекта</t>
  </si>
  <si>
    <t>начало</t>
  </si>
  <si>
    <t>ввод в эксплуатацию</t>
  </si>
  <si>
    <t>ВСЕГО</t>
  </si>
  <si>
    <t>2015_</t>
  </si>
  <si>
    <t>(п + 1)</t>
  </si>
  <si>
    <t>2016_</t>
  </si>
  <si>
    <t>(п + 2)</t>
  </si>
  <si>
    <t>2017_</t>
  </si>
  <si>
    <t>(п + 3)</t>
  </si>
  <si>
    <t>Модернизация водовода между 2 - 3 подъемом В. Шайтанского водозабора</t>
  </si>
  <si>
    <t>ГО Первоуральск</t>
  </si>
  <si>
    <t>2014 г.</t>
  </si>
  <si>
    <t>Всего по объекту 1, в том числе</t>
  </si>
  <si>
    <t>Строительство котельных</t>
  </si>
  <si>
    <t>Билимбай Прогресс</t>
  </si>
  <si>
    <t>Всего по объекту 2, в том числе</t>
  </si>
  <si>
    <t>Строительство трубопроводов</t>
  </si>
  <si>
    <t>Пр. Ильича, Пос. Билимбай</t>
  </si>
  <si>
    <t>Всего по объекту 3, в том числе</t>
  </si>
  <si>
    <t>Реконструкция НФС</t>
  </si>
  <si>
    <t>В. Шайтанский пруд</t>
  </si>
  <si>
    <t>Всего по объекту 4, в том числе</t>
  </si>
  <si>
    <t>2013 г.</t>
  </si>
  <si>
    <t>Реконструкция очистных сооружений</t>
  </si>
  <si>
    <t>Динасовское шоссе</t>
  </si>
  <si>
    <t>Всего по объекту 5, в том числе</t>
  </si>
  <si>
    <t>Установка приборов учета</t>
  </si>
  <si>
    <t>Всего по объекту 6, в том числе</t>
  </si>
  <si>
    <t>ВСЕГО по программе:</t>
  </si>
  <si>
    <t>Приложение 4</t>
  </si>
  <si>
    <t>РАЗДЕЛ 5.</t>
  </si>
  <si>
    <t>ОПИСАНИЕ СИСТЕМЫ УПРАВЛЕНИЯ РЕАЛИЗАЦИЕЙ МУНИЦИПАЛЬНОЙ</t>
  </si>
  <si>
    <t>ПРОГРАММЫ "РАЗВИТИЕ И МОДЕРНИЗАЦИЯ ЖИЛИЩНО-КОММУНАЛЬНОГО</t>
  </si>
  <si>
    <t>ХОЗЯЙСТВА, ПОВЫШЕНИЕ ЭНЕРГЕТИЧЕСКОЙ ЭФФЕКТИВНОСТИ</t>
  </si>
  <si>
    <t>Ответственный за реализацию муниципальной программы в целом</t>
  </si>
  <si>
    <t>Краткое описание порядка организации работы по реализации муниципальной программы</t>
  </si>
  <si>
    <t>Наименование структурного подразделения главного распорядителя бюджетных средств, ответственного за координацию мероприятий муниципальной программы</t>
  </si>
  <si>
    <t>Управление жилищно-коммунального хозяйства и строительства городского округа Первоуральск, начальник управления</t>
  </si>
  <si>
    <t>Ответственный за мониторинг реализации муниципальной программы и составление форм отчетности о реализации муниципальной программы</t>
  </si>
  <si>
    <t>В соответствии с Постановлением Администрации городского округа Первоуральск от 11.06.2013 N 1901 "Об утверждении Порядка разработки, реализации и оценки эффективности муниципальных программ городского округа Первоуральск" (в редакции Постановлений Администрации городского округа Первоуральск от 08.10.2013 N 3421, от 12.09.2014 N 2311)</t>
  </si>
  <si>
    <t>Начальник планово-экономического отдела Управления жилищно-коммунального хозяйства и строительства городского округа Первоуральск, Сердюк Ирина Евгеньевна</t>
  </si>
  <si>
    <t>Администрация городского округа Первоуральск, Заместитель Главы Администрации городского округа Первоуральск Гузаиров Артур Салаватович</t>
  </si>
  <si>
    <t>Верно</t>
  </si>
  <si>
    <t>Состояние счета ПБС на 22.12.2015 
Счет: 03903250150 (Управление ЖКХ и строительства)</t>
  </si>
  <si>
    <t>903</t>
  </si>
  <si>
    <t>0501</t>
  </si>
  <si>
    <t>0512001</t>
  </si>
  <si>
    <t>0542001</t>
  </si>
  <si>
    <t>0542002</t>
  </si>
  <si>
    <t>810</t>
  </si>
  <si>
    <t>853</t>
  </si>
  <si>
    <t>0502</t>
  </si>
  <si>
    <t>0522001</t>
  </si>
  <si>
    <t>2014</t>
  </si>
  <si>
    <t>0522007</t>
  </si>
  <si>
    <t>6100</t>
  </si>
  <si>
    <t>6200</t>
  </si>
  <si>
    <t>6500</t>
  </si>
  <si>
    <t>0522014</t>
  </si>
  <si>
    <t>241</t>
  </si>
  <si>
    <t>0526001</t>
  </si>
  <si>
    <t>414</t>
  </si>
  <si>
    <t>0526002</t>
  </si>
  <si>
    <t>6400</t>
  </si>
  <si>
    <t>0514270</t>
  </si>
  <si>
    <t>0542005</t>
  </si>
  <si>
    <t>укс</t>
  </si>
  <si>
    <t>0526010</t>
  </si>
  <si>
    <t>ркц</t>
  </si>
  <si>
    <t>к Постановлению Администрации</t>
  </si>
  <si>
    <t>Муници-пальная</t>
  </si>
  <si>
    <t xml:space="preserve">              Приложение 5</t>
  </si>
  <si>
    <t xml:space="preserve">              к Постановлению Администрации</t>
  </si>
  <si>
    <t xml:space="preserve">              городского округа Первоуральск</t>
  </si>
  <si>
    <t xml:space="preserve">              от_______________________ №________</t>
  </si>
  <si>
    <t>от__________________ №______</t>
  </si>
  <si>
    <t>Код объекта бюджетных инвес-тиций</t>
  </si>
  <si>
    <t>2018 г</t>
  </si>
  <si>
    <t>2019 г</t>
  </si>
  <si>
    <t>2020 г</t>
  </si>
  <si>
    <t>Единица измерения</t>
  </si>
  <si>
    <t>Наименование цели (целей) и задач, целевых показателей</t>
  </si>
  <si>
    <t>отчетный год</t>
  </si>
  <si>
    <t>текущий год</t>
  </si>
  <si>
    <t xml:space="preserve">В соответствии с Постановлением Администрации городского округа Первоуральск от 15.08.2016 "Об утверждении Порядка разработки, реализации и оценки эффективности муниципальных программ городского округа Первоуральск" </t>
  </si>
  <si>
    <t>Управление жилищно-коммунального хозяйства и строительства городского округа Первоуральск, начальник Управления Шолохова Марина Рашитовна</t>
  </si>
  <si>
    <t>Администрация городского округа Первоуральск, Заместитель Главы Администрации городского округа Первоуральск по ЖКХ Гузаиров Артур Салаватович</t>
  </si>
  <si>
    <t>1.</t>
  </si>
  <si>
    <t>1.1.</t>
  </si>
  <si>
    <t>1.1.1.</t>
  </si>
  <si>
    <t>1.1.2.</t>
  </si>
  <si>
    <t>проценты</t>
  </si>
  <si>
    <t>Отчет транспортных организаций</t>
  </si>
  <si>
    <t>Цель 1. Улучшение обслуживания населения общественным пассажирским транспортом</t>
  </si>
  <si>
    <t>Задача 1. Организация регулярных перевозок пассажиров и багажа автомобильным транспортом в городском округе Первоуральск</t>
  </si>
  <si>
    <t>единиц</t>
  </si>
  <si>
    <t>2025 год</t>
  </si>
  <si>
    <t>2026 год</t>
  </si>
  <si>
    <t>2027 год</t>
  </si>
  <si>
    <t>Порядковый номер            Цели, задачи, целевого показателя</t>
  </si>
  <si>
    <t>Значение целевого показателя муниципальной программы</t>
  </si>
  <si>
    <t>Источник значений показателей, методика расчета данного показателя</t>
  </si>
  <si>
    <t>Мониторинг (сравнение плановового количества рейсов в муниципальном контракте, приложение "Описание объекта закупки" с фактическими количесвтом рейсов в ежеквартольном отчете об осуществлении регулярных перевозок)</t>
  </si>
  <si>
    <t>Форма 1</t>
  </si>
  <si>
    <t>Форма 2</t>
  </si>
  <si>
    <t>на текущий финансовый год</t>
  </si>
  <si>
    <t>с разбивкой по отчетным периодам</t>
  </si>
  <si>
    <t xml:space="preserve">Порядковый номер Цели, задачи, целевого показателя </t>
  </si>
  <si>
    <t>Наименование цели (целей) и задач,  целевых показателей</t>
  </si>
  <si>
    <t>Значение целевого показателя</t>
  </si>
  <si>
    <t>Текущий год</t>
  </si>
  <si>
    <t xml:space="preserve">1-ое полугодие </t>
  </si>
  <si>
    <t>Девять месяцев</t>
  </si>
  <si>
    <t>Цель 1: Улучшение обслуживания населения общественным транспортом</t>
  </si>
  <si>
    <t>Количество регулярных автобусных маршрутов единой маршрутной сети городского и пригородного транспорта на которых действует льготный проезд</t>
  </si>
  <si>
    <t>"ОРГАНИЗАЦИЯ РЕГУЛЯРНЫХ ПЕРЕВОЗОК ПАССАЖИРОВ И БАГАЖА АВТОМОБИЛЬНЫМ ТРАНСПОРТОМ В ГОРОДСКОМ ОКРУГЕ ПЕРВОУРАЛЬСК НА 2025-2030 ГОДЫ"</t>
  </si>
  <si>
    <t>2028 год</t>
  </si>
  <si>
    <t>2029 год</t>
  </si>
  <si>
    <t>2030 год</t>
  </si>
  <si>
    <t xml:space="preserve">ЦЕЛИ И ЗАДАЧИ, ЦЕЛЕВЫЕ ПОКАЗАТЕЛИ МУНИЦИПАЛЬНОЙ ПРОГРАММЫ 
  "ОРГАНИЗАЦИЯ РЕГУЛЯРНЫХ ПЕРЕВОЗОК ПАССАЖИРОВ И БАГАЖА АВТОМОБИЛЬНЫМ ТРАНСПОРТОМ В ГОРОДСКОМ ОКРУГЕ ПЕРВОУРАЛЬСК НА 2025-2030 ГОДЫ"
</t>
  </si>
  <si>
    <t>Доля выполненных городским и пригородным пассажирским транспортом рейсов от общего числа рейсов, предусмотренных планом</t>
  </si>
  <si>
    <t>Целевой показатель 1. Доля выполненных городским и пригородным пассажирским транспортом рейсов от общего числа рейсов, предусмотренных планом</t>
  </si>
  <si>
    <t>Целевой показатель 2. Количество регулярных автобусных маршрутов единой маршрутной сети городского и пригородного транспорта на которых действует льготный проезд</t>
  </si>
  <si>
    <t>Приложение 2</t>
  </si>
  <si>
    <t>РАЗДЕЛ 1. ЦЕЛИ И ЗАДАЧИ, ЦЕЛЕВЫЕ ПОКАЗАТЕЛИ МУНИЦИПАЛЬНОЙ ПРОГРАММЫ</t>
  </si>
  <si>
    <t>к постановлению Администрации гороского округа Первоуральск                        от 28.10.2024    № 2688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</si>
</sst>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\ ###\ ##0.00"/>
  </numFmts>
  <fonts count="19" x14ac:knownFonts="1">
    <font>
      <sz val="11"/>
      <name val="Calibri"/>
      <family val="2"/>
    </font>
    <font>
      <b/>
      <sz val="9"/>
      <name val="Calibri"/>
      <family val="2"/>
    </font>
    <font>
      <sz val="9"/>
      <color indexed="17"/>
      <name val="Arial"/>
      <family val="2"/>
    </font>
    <font>
      <sz val="9"/>
      <color indexed="63"/>
      <name val="Arial"/>
      <family val="2"/>
    </font>
    <font>
      <b/>
      <sz val="9"/>
      <color indexed="63"/>
      <name val="Arial"/>
      <family val="2"/>
    </font>
    <font>
      <sz val="9"/>
      <color indexed="8"/>
      <name val="Arial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name val="Calibri"/>
      <family val="2"/>
    </font>
    <font>
      <b/>
      <sz val="10"/>
      <color rgb="FF000000"/>
      <name val="Arial Cyr"/>
    </font>
    <font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i/>
      <u/>
      <sz val="12"/>
      <name val="Liberation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4" fontId="13" fillId="5" borderId="16">
      <alignment horizontal="right" vertical="top" shrinkToFit="1"/>
    </xf>
  </cellStyleXfs>
  <cellXfs count="127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justify"/>
    </xf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wrapText="1"/>
    </xf>
    <xf numFmtId="0" fontId="9" fillId="0" borderId="9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7" fillId="0" borderId="0" xfId="0" applyFont="1" applyFill="1" applyAlignment="1">
      <alignment horizontal="left"/>
    </xf>
    <xf numFmtId="0" fontId="6" fillId="4" borderId="0" xfId="0" applyFont="1" applyFill="1"/>
    <xf numFmtId="0" fontId="7" fillId="4" borderId="0" xfId="0" applyFont="1" applyFill="1" applyAlignment="1">
      <alignment horizontal="left"/>
    </xf>
    <xf numFmtId="0" fontId="11" fillId="4" borderId="0" xfId="0" applyFont="1" applyFill="1" applyAlignment="1">
      <alignment horizontal="right"/>
    </xf>
    <xf numFmtId="0" fontId="6" fillId="4" borderId="0" xfId="0" applyFont="1" applyFill="1" applyAlignment="1">
      <alignment horizontal="justify"/>
    </xf>
    <xf numFmtId="0" fontId="11" fillId="4" borderId="0" xfId="0" applyFont="1" applyFill="1"/>
    <xf numFmtId="0" fontId="6" fillId="4" borderId="0" xfId="0" applyFont="1" applyFill="1" applyAlignment="1"/>
    <xf numFmtId="0" fontId="6" fillId="4" borderId="3" xfId="0" applyFont="1" applyFill="1" applyBorder="1" applyAlignment="1">
      <alignment vertical="top" wrapText="1"/>
    </xf>
    <xf numFmtId="0" fontId="6" fillId="4" borderId="4" xfId="0" applyFont="1" applyFill="1" applyBorder="1" applyAlignment="1">
      <alignment vertical="top" wrapText="1"/>
    </xf>
    <xf numFmtId="0" fontId="6" fillId="4" borderId="5" xfId="0" applyFont="1" applyFill="1" applyBorder="1" applyAlignment="1">
      <alignment vertical="top" wrapText="1"/>
    </xf>
    <xf numFmtId="0" fontId="6" fillId="4" borderId="6" xfId="0" applyFont="1" applyFill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8" xfId="0" applyFont="1" applyFill="1" applyBorder="1" applyAlignment="1">
      <alignment vertical="top" wrapText="1"/>
    </xf>
    <xf numFmtId="0" fontId="8" fillId="4" borderId="0" xfId="0" applyFont="1" applyFill="1"/>
    <xf numFmtId="0" fontId="7" fillId="4" borderId="0" xfId="0" applyFont="1" applyFill="1"/>
    <xf numFmtId="0" fontId="14" fillId="0" borderId="0" xfId="0" applyFont="1" applyFill="1"/>
    <xf numFmtId="0" fontId="15" fillId="0" borderId="0" xfId="0" applyFont="1" applyFill="1"/>
    <xf numFmtId="0" fontId="15" fillId="0" borderId="9" xfId="0" applyFont="1" applyFill="1" applyBorder="1" applyAlignment="1">
      <alignment horizontal="center" vertical="top" wrapText="1"/>
    </xf>
    <xf numFmtId="0" fontId="15" fillId="0" borderId="9" xfId="0" applyFont="1" applyFill="1" applyBorder="1" applyAlignment="1">
      <alignment horizontal="center" vertical="top" wrapText="1" shrinkToFit="1"/>
    </xf>
    <xf numFmtId="0" fontId="15" fillId="0" borderId="9" xfId="0" applyFont="1" applyBorder="1" applyAlignment="1">
      <alignment horizontal="center" vertical="center" wrapText="1" shrinkToFit="1"/>
    </xf>
    <xf numFmtId="0" fontId="15" fillId="0" borderId="9" xfId="0" applyFont="1" applyFill="1" applyBorder="1" applyAlignment="1">
      <alignment vertical="center" wrapText="1" shrinkToFit="1"/>
    </xf>
    <xf numFmtId="0" fontId="15" fillId="0" borderId="9" xfId="0" applyFont="1" applyFill="1" applyBorder="1" applyAlignment="1">
      <alignment horizontal="center" vertical="center" wrapText="1" shrinkToFit="1"/>
    </xf>
    <xf numFmtId="0" fontId="15" fillId="0" borderId="9" xfId="0" applyFont="1" applyFill="1" applyBorder="1" applyAlignment="1">
      <alignment horizontal="left" vertical="center" wrapText="1" shrinkToFit="1"/>
    </xf>
    <xf numFmtId="0" fontId="16" fillId="0" borderId="0" xfId="0" applyFont="1" applyFill="1" applyAlignment="1">
      <alignment horizontal="left"/>
    </xf>
    <xf numFmtId="0" fontId="16" fillId="0" borderId="0" xfId="0" applyFont="1" applyFill="1"/>
    <xf numFmtId="0" fontId="15" fillId="0" borderId="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5" fillId="0" borderId="23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right"/>
    </xf>
    <xf numFmtId="0" fontId="15" fillId="0" borderId="0" xfId="0" applyFont="1" applyFill="1" applyAlignment="1">
      <alignment horizontal="justify"/>
    </xf>
    <xf numFmtId="0" fontId="17" fillId="0" borderId="22" xfId="0" applyFont="1" applyFill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/>
    </xf>
    <xf numFmtId="0" fontId="15" fillId="0" borderId="27" xfId="0" applyFont="1" applyFill="1" applyBorder="1" applyAlignment="1">
      <alignment horizontal="center"/>
    </xf>
    <xf numFmtId="0" fontId="15" fillId="0" borderId="23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5" fillId="6" borderId="0" xfId="0" applyFont="1" applyFill="1"/>
    <xf numFmtId="0" fontId="15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5" fillId="0" borderId="12" xfId="0" applyFont="1" applyFill="1" applyBorder="1" applyAlignment="1">
      <alignment horizontal="left" vertical="top" wrapText="1" shrinkToFit="1"/>
    </xf>
    <xf numFmtId="0" fontId="15" fillId="0" borderId="13" xfId="0" applyFont="1" applyFill="1" applyBorder="1" applyAlignment="1">
      <alignment horizontal="left" vertical="top" wrapText="1" shrinkToFit="1"/>
    </xf>
    <xf numFmtId="0" fontId="15" fillId="0" borderId="14" xfId="0" applyFont="1" applyFill="1" applyBorder="1" applyAlignment="1">
      <alignment horizontal="left" vertical="top" wrapText="1" shrinkToFi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vertical="top" wrapText="1"/>
    </xf>
    <xf numFmtId="0" fontId="15" fillId="0" borderId="15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0" fontId="15" fillId="0" borderId="11" xfId="0" applyFont="1" applyFill="1" applyBorder="1" applyAlignment="1">
      <alignment horizontal="center" vertical="top" wrapText="1"/>
    </xf>
    <xf numFmtId="0" fontId="15" fillId="0" borderId="28" xfId="0" applyFont="1" applyFill="1" applyBorder="1" applyAlignment="1">
      <alignment horizontal="center"/>
    </xf>
    <xf numFmtId="0" fontId="15" fillId="0" borderId="24" xfId="0" applyFont="1" applyFill="1" applyBorder="1" applyAlignment="1">
      <alignment horizontal="center"/>
    </xf>
    <xf numFmtId="0" fontId="15" fillId="0" borderId="27" xfId="0" applyFont="1" applyFill="1" applyBorder="1" applyAlignment="1">
      <alignment horizontal="center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 vertical="top" wrapText="1"/>
    </xf>
    <xf numFmtId="0" fontId="17" fillId="0" borderId="21" xfId="0" applyFont="1" applyFill="1" applyBorder="1" applyAlignment="1">
      <alignment horizontal="center" vertical="center"/>
    </xf>
    <xf numFmtId="0" fontId="17" fillId="0" borderId="26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18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/>
    </xf>
    <xf numFmtId="0" fontId="17" fillId="0" borderId="28" xfId="0" applyFont="1" applyFill="1" applyBorder="1" applyAlignment="1">
      <alignment horizontal="center"/>
    </xf>
    <xf numFmtId="0" fontId="17" fillId="0" borderId="27" xfId="0" applyFont="1" applyFill="1" applyBorder="1" applyAlignment="1">
      <alignment horizontal="center"/>
    </xf>
    <xf numFmtId="0" fontId="17" fillId="0" borderId="17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left"/>
    </xf>
    <xf numFmtId="0" fontId="17" fillId="0" borderId="28" xfId="0" applyFont="1" applyFill="1" applyBorder="1" applyAlignment="1">
      <alignment horizontal="left"/>
    </xf>
    <xf numFmtId="0" fontId="17" fillId="0" borderId="27" xfId="0" applyFont="1" applyFill="1" applyBorder="1" applyAlignment="1">
      <alignment horizontal="left"/>
    </xf>
    <xf numFmtId="0" fontId="18" fillId="0" borderId="24" xfId="0" applyFont="1" applyFill="1" applyBorder="1" applyAlignment="1">
      <alignment horizontal="left" wrapText="1"/>
    </xf>
    <xf numFmtId="0" fontId="18" fillId="0" borderId="28" xfId="0" applyFont="1" applyFill="1" applyBorder="1" applyAlignment="1">
      <alignment horizontal="left" wrapText="1"/>
    </xf>
    <xf numFmtId="0" fontId="18" fillId="0" borderId="27" xfId="0" applyFont="1" applyFill="1" applyBorder="1" applyAlignment="1">
      <alignment horizontal="left" wrapText="1"/>
    </xf>
    <xf numFmtId="0" fontId="15" fillId="0" borderId="24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left" wrapText="1"/>
    </xf>
    <xf numFmtId="0" fontId="15" fillId="0" borderId="27" xfId="0" applyFont="1" applyFill="1" applyBorder="1" applyAlignment="1">
      <alignment horizontal="left" wrapText="1"/>
    </xf>
    <xf numFmtId="0" fontId="15" fillId="0" borderId="0" xfId="0" applyFont="1" applyFill="1" applyAlignment="1">
      <alignment horizontal="center" vertical="center"/>
    </xf>
    <xf numFmtId="0" fontId="15" fillId="0" borderId="24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6" fillId="0" borderId="9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</cellXfs>
  <cellStyles count="3">
    <cellStyle name="xl36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41"/>
  <sheetViews>
    <sheetView zoomScaleNormal="100" workbookViewId="0">
      <selection activeCell="G26" sqref="G26"/>
    </sheetView>
  </sheetViews>
  <sheetFormatPr defaultColWidth="9.140625" defaultRowHeight="15" x14ac:dyDescent="0.25"/>
  <cols>
    <col min="1" max="1" width="6.28515625" style="5" customWidth="1"/>
    <col min="2" max="2" width="6.42578125" style="5" customWidth="1"/>
    <col min="3" max="3" width="9.140625" style="5"/>
    <col min="4" max="4" width="6" style="5" customWidth="1"/>
    <col min="5" max="5" width="8.140625" style="5" customWidth="1"/>
    <col min="6" max="6" width="7.7109375" style="5" customWidth="1"/>
    <col min="7" max="7" width="13.140625" style="5" customWidth="1"/>
    <col min="8" max="8" width="14" style="5" customWidth="1"/>
    <col min="9" max="10" width="12.28515625" style="5" customWidth="1"/>
    <col min="11" max="11" width="16" style="5" customWidth="1"/>
    <col min="12" max="12" width="13.140625" style="5" customWidth="1"/>
    <col min="13" max="13" width="12.28515625" style="5" customWidth="1"/>
    <col min="14" max="14" width="13.140625" style="5" customWidth="1"/>
    <col min="15" max="15" width="15.42578125" style="5" customWidth="1"/>
    <col min="16" max="16" width="16.5703125" style="5" customWidth="1"/>
    <col min="17" max="17" width="16.28515625" style="5" customWidth="1"/>
    <col min="18" max="18" width="13.140625" style="5" customWidth="1"/>
    <col min="19" max="19" width="11.140625" style="5" customWidth="1"/>
    <col min="20" max="16384" width="9.140625" style="5"/>
  </cols>
  <sheetData>
    <row r="1" spans="1:18" ht="45" customHeight="1" x14ac:dyDescent="0.25">
      <c r="A1" s="71" t="s">
        <v>103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</row>
    <row r="2" spans="1:18" x14ac:dyDescent="0.25">
      <c r="A2" s="2" t="s">
        <v>5</v>
      </c>
      <c r="B2" s="2" t="s">
        <v>10</v>
      </c>
      <c r="C2" s="2" t="s">
        <v>3</v>
      </c>
      <c r="D2" s="2" t="s">
        <v>34</v>
      </c>
      <c r="E2" s="2" t="s">
        <v>8</v>
      </c>
      <c r="F2" s="2" t="s">
        <v>1</v>
      </c>
      <c r="G2" s="2" t="s">
        <v>14</v>
      </c>
      <c r="H2" s="2" t="s">
        <v>32</v>
      </c>
      <c r="I2" s="2" t="s">
        <v>26</v>
      </c>
      <c r="J2" s="2" t="s">
        <v>6</v>
      </c>
      <c r="K2" s="2" t="s">
        <v>13</v>
      </c>
      <c r="L2" s="2" t="s">
        <v>21</v>
      </c>
      <c r="M2" s="2" t="s">
        <v>4</v>
      </c>
      <c r="N2" s="2" t="s">
        <v>25</v>
      </c>
      <c r="O2" s="2" t="s">
        <v>2</v>
      </c>
      <c r="P2" s="2" t="s">
        <v>27</v>
      </c>
      <c r="Q2" s="2" t="s">
        <v>15</v>
      </c>
      <c r="R2" s="2" t="s">
        <v>0</v>
      </c>
    </row>
    <row r="3" spans="1:18" x14ac:dyDescent="0.25">
      <c r="A3" s="1" t="s">
        <v>104</v>
      </c>
      <c r="B3" s="1" t="s">
        <v>105</v>
      </c>
      <c r="C3" s="1" t="s">
        <v>106</v>
      </c>
      <c r="D3" s="1" t="s">
        <v>33</v>
      </c>
      <c r="E3" s="1" t="s">
        <v>31</v>
      </c>
      <c r="F3" s="1" t="s">
        <v>28</v>
      </c>
      <c r="G3" s="3">
        <v>1788860.48</v>
      </c>
      <c r="H3" s="3">
        <v>1139311.76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3">
        <v>1788860.48</v>
      </c>
      <c r="P3" s="3">
        <v>1139311.76</v>
      </c>
      <c r="Q3" s="3">
        <v>1139311.76</v>
      </c>
      <c r="R3" s="3">
        <v>1788860.48</v>
      </c>
    </row>
    <row r="4" spans="1:18" x14ac:dyDescent="0.25">
      <c r="A4" s="1" t="s">
        <v>104</v>
      </c>
      <c r="B4" s="1" t="s">
        <v>105</v>
      </c>
      <c r="C4" s="1" t="s">
        <v>107</v>
      </c>
      <c r="D4" s="1" t="s">
        <v>33</v>
      </c>
      <c r="E4" s="1" t="s">
        <v>31</v>
      </c>
      <c r="F4" s="1" t="s">
        <v>28</v>
      </c>
      <c r="G4" s="3">
        <v>19236624.960000001</v>
      </c>
      <c r="H4" s="3">
        <v>19236624.960000001</v>
      </c>
      <c r="I4" s="4">
        <v>0</v>
      </c>
      <c r="J4" s="4">
        <v>0</v>
      </c>
      <c r="K4" s="3">
        <v>11305996.74</v>
      </c>
      <c r="L4" s="3">
        <v>11305996.74</v>
      </c>
      <c r="M4" s="4">
        <v>0</v>
      </c>
      <c r="N4" s="3">
        <v>11305996.74</v>
      </c>
      <c r="O4" s="3">
        <v>7930628.2199999997</v>
      </c>
      <c r="P4" s="3">
        <v>19236624.960000001</v>
      </c>
      <c r="Q4" s="3">
        <v>7930628.2199999997</v>
      </c>
      <c r="R4" s="3">
        <v>19236624.960000001</v>
      </c>
    </row>
    <row r="5" spans="1:18" x14ac:dyDescent="0.25">
      <c r="A5" s="1" t="s">
        <v>104</v>
      </c>
      <c r="B5" s="1" t="s">
        <v>105</v>
      </c>
      <c r="C5" s="1" t="s">
        <v>107</v>
      </c>
      <c r="D5" s="1" t="s">
        <v>33</v>
      </c>
      <c r="E5" s="1" t="s">
        <v>24</v>
      </c>
      <c r="F5" s="1" t="s">
        <v>28</v>
      </c>
      <c r="G5" s="3">
        <v>13600</v>
      </c>
      <c r="H5" s="3">
        <v>13600</v>
      </c>
      <c r="I5" s="4">
        <v>0</v>
      </c>
      <c r="J5" s="4">
        <v>0</v>
      </c>
      <c r="K5" s="3">
        <v>13600</v>
      </c>
      <c r="L5" s="3">
        <v>13600</v>
      </c>
      <c r="M5" s="4">
        <v>0</v>
      </c>
      <c r="N5" s="3">
        <v>13600</v>
      </c>
      <c r="O5" s="4">
        <v>0</v>
      </c>
      <c r="P5" s="3">
        <v>13600</v>
      </c>
      <c r="Q5" s="4">
        <v>0</v>
      </c>
      <c r="R5" s="3">
        <v>13600</v>
      </c>
    </row>
    <row r="6" spans="1:18" x14ac:dyDescent="0.25">
      <c r="A6" s="1" t="s">
        <v>104</v>
      </c>
      <c r="B6" s="1" t="s">
        <v>105</v>
      </c>
      <c r="C6" s="1" t="s">
        <v>108</v>
      </c>
      <c r="D6" s="1" t="s">
        <v>109</v>
      </c>
      <c r="E6" s="1" t="s">
        <v>20</v>
      </c>
      <c r="F6" s="1" t="s">
        <v>28</v>
      </c>
      <c r="G6" s="3">
        <v>84100</v>
      </c>
      <c r="H6" s="3">
        <v>84100</v>
      </c>
      <c r="I6" s="4">
        <v>0</v>
      </c>
      <c r="J6" s="4">
        <v>0</v>
      </c>
      <c r="K6" s="3">
        <v>84100</v>
      </c>
      <c r="L6" s="3">
        <v>84100</v>
      </c>
      <c r="M6" s="4">
        <v>0</v>
      </c>
      <c r="N6" s="3">
        <v>84100</v>
      </c>
      <c r="O6" s="4">
        <v>0</v>
      </c>
      <c r="P6" s="3">
        <v>84100</v>
      </c>
      <c r="Q6" s="4">
        <v>0</v>
      </c>
      <c r="R6" s="3">
        <v>84100</v>
      </c>
    </row>
    <row r="7" spans="1:18" x14ac:dyDescent="0.25">
      <c r="A7" s="1" t="s">
        <v>104</v>
      </c>
      <c r="B7" s="1" t="s">
        <v>105</v>
      </c>
      <c r="C7" s="1" t="s">
        <v>108</v>
      </c>
      <c r="D7" s="1" t="s">
        <v>110</v>
      </c>
      <c r="E7" s="1" t="s">
        <v>7</v>
      </c>
      <c r="F7" s="1" t="s">
        <v>28</v>
      </c>
      <c r="G7" s="3">
        <v>3991.46</v>
      </c>
      <c r="H7" s="3">
        <v>3991.46</v>
      </c>
      <c r="I7" s="4">
        <v>0</v>
      </c>
      <c r="J7" s="4">
        <v>0</v>
      </c>
      <c r="K7" s="3">
        <v>3991.46</v>
      </c>
      <c r="L7" s="3">
        <v>3991.46</v>
      </c>
      <c r="M7" s="4">
        <v>0</v>
      </c>
      <c r="N7" s="3">
        <v>3991.46</v>
      </c>
      <c r="O7" s="4">
        <v>0</v>
      </c>
      <c r="P7" s="3">
        <v>3991.46</v>
      </c>
      <c r="Q7" s="4">
        <v>0</v>
      </c>
      <c r="R7" s="3">
        <v>3991.46</v>
      </c>
    </row>
    <row r="8" spans="1:18" x14ac:dyDescent="0.25">
      <c r="A8" s="1" t="s">
        <v>104</v>
      </c>
      <c r="B8" s="1" t="s">
        <v>111</v>
      </c>
      <c r="C8" s="1" t="s">
        <v>112</v>
      </c>
      <c r="D8" s="1" t="s">
        <v>33</v>
      </c>
      <c r="E8" s="1" t="s">
        <v>22</v>
      </c>
      <c r="F8" s="1" t="s">
        <v>28</v>
      </c>
      <c r="G8" s="3">
        <v>1086737.76</v>
      </c>
      <c r="H8" s="3">
        <v>1086737.76</v>
      </c>
      <c r="I8" s="3">
        <v>1056737.76</v>
      </c>
      <c r="J8" s="3">
        <v>1056737.76</v>
      </c>
      <c r="K8" s="3">
        <v>1086737.76</v>
      </c>
      <c r="L8" s="3">
        <v>1086737.76</v>
      </c>
      <c r="M8" s="3">
        <v>1056737.76</v>
      </c>
      <c r="N8" s="3">
        <v>1086737.76</v>
      </c>
      <c r="O8" s="4">
        <v>0</v>
      </c>
      <c r="P8" s="3">
        <v>30000</v>
      </c>
      <c r="Q8" s="4">
        <v>0</v>
      </c>
      <c r="R8" s="3">
        <v>1086737.76</v>
      </c>
    </row>
    <row r="9" spans="1:18" x14ac:dyDescent="0.25">
      <c r="A9" s="1" t="s">
        <v>104</v>
      </c>
      <c r="B9" s="1" t="s">
        <v>111</v>
      </c>
      <c r="C9" s="1" t="s">
        <v>112</v>
      </c>
      <c r="D9" s="1" t="s">
        <v>33</v>
      </c>
      <c r="E9" s="1" t="s">
        <v>22</v>
      </c>
      <c r="F9" s="1" t="s">
        <v>113</v>
      </c>
      <c r="G9" s="3">
        <v>1415450.96</v>
      </c>
      <c r="H9" s="3">
        <v>1415450.96</v>
      </c>
      <c r="I9" s="3">
        <v>1407970.37</v>
      </c>
      <c r="J9" s="3">
        <v>1407970.37</v>
      </c>
      <c r="K9" s="3">
        <v>1415450.96</v>
      </c>
      <c r="L9" s="3">
        <v>1415450.96</v>
      </c>
      <c r="M9" s="3">
        <v>1407970.37</v>
      </c>
      <c r="N9" s="3">
        <v>1415450.96</v>
      </c>
      <c r="O9" s="4">
        <v>0</v>
      </c>
      <c r="P9" s="3">
        <v>7480.59</v>
      </c>
      <c r="Q9" s="4">
        <v>0</v>
      </c>
      <c r="R9" s="3">
        <v>1415450.96</v>
      </c>
    </row>
    <row r="10" spans="1:18" x14ac:dyDescent="0.25">
      <c r="A10" s="1" t="s">
        <v>104</v>
      </c>
      <c r="B10" s="1" t="s">
        <v>111</v>
      </c>
      <c r="C10" s="1" t="s">
        <v>114</v>
      </c>
      <c r="D10" s="1" t="s">
        <v>33</v>
      </c>
      <c r="E10" s="1" t="s">
        <v>18</v>
      </c>
      <c r="F10" s="1" t="s">
        <v>115</v>
      </c>
      <c r="G10" s="3">
        <v>201620</v>
      </c>
      <c r="H10" s="3">
        <v>201620</v>
      </c>
      <c r="I10" s="3">
        <v>198386.1</v>
      </c>
      <c r="J10" s="3">
        <v>198386.1</v>
      </c>
      <c r="K10" s="3">
        <v>145960.75</v>
      </c>
      <c r="L10" s="3">
        <v>105960.75</v>
      </c>
      <c r="M10" s="3">
        <v>102726.85</v>
      </c>
      <c r="N10" s="3">
        <v>105960.75</v>
      </c>
      <c r="O10" s="3">
        <v>95659.25</v>
      </c>
      <c r="P10" s="3">
        <v>3233.9</v>
      </c>
      <c r="Q10" s="3">
        <v>95659.25</v>
      </c>
      <c r="R10" s="3">
        <v>201620</v>
      </c>
    </row>
    <row r="11" spans="1:18" x14ac:dyDescent="0.25">
      <c r="A11" s="1" t="s">
        <v>104</v>
      </c>
      <c r="B11" s="1" t="s">
        <v>111</v>
      </c>
      <c r="C11" s="1" t="s">
        <v>114</v>
      </c>
      <c r="D11" s="1" t="s">
        <v>33</v>
      </c>
      <c r="E11" s="1" t="s">
        <v>18</v>
      </c>
      <c r="F11" s="1" t="s">
        <v>116</v>
      </c>
      <c r="G11" s="3">
        <v>374330</v>
      </c>
      <c r="H11" s="3">
        <v>374330</v>
      </c>
      <c r="I11" s="3">
        <v>374330</v>
      </c>
      <c r="J11" s="3">
        <v>374330</v>
      </c>
      <c r="K11" s="3">
        <v>310234.43</v>
      </c>
      <c r="L11" s="3">
        <v>288251.83</v>
      </c>
      <c r="M11" s="3">
        <v>288251.83</v>
      </c>
      <c r="N11" s="3">
        <v>288251.83</v>
      </c>
      <c r="O11" s="3">
        <v>86078.17</v>
      </c>
      <c r="P11" s="4">
        <v>0</v>
      </c>
      <c r="Q11" s="3">
        <v>86078.17</v>
      </c>
      <c r="R11" s="3">
        <v>374330</v>
      </c>
    </row>
    <row r="12" spans="1:18" x14ac:dyDescent="0.25">
      <c r="A12" s="1" t="s">
        <v>104</v>
      </c>
      <c r="B12" s="1" t="s">
        <v>111</v>
      </c>
      <c r="C12" s="1" t="s">
        <v>114</v>
      </c>
      <c r="D12" s="1" t="s">
        <v>33</v>
      </c>
      <c r="E12" s="1" t="s">
        <v>18</v>
      </c>
      <c r="F12" s="1" t="s">
        <v>117</v>
      </c>
      <c r="G12" s="3">
        <v>122710</v>
      </c>
      <c r="H12" s="3">
        <v>122710</v>
      </c>
      <c r="I12" s="3">
        <v>122710</v>
      </c>
      <c r="J12" s="3">
        <v>122710</v>
      </c>
      <c r="K12" s="3">
        <v>67584.22</v>
      </c>
      <c r="L12" s="3">
        <v>47584.22</v>
      </c>
      <c r="M12" s="3">
        <v>47584.22</v>
      </c>
      <c r="N12" s="3">
        <v>47584.22</v>
      </c>
      <c r="O12" s="3">
        <v>75125.78</v>
      </c>
      <c r="P12" s="4">
        <v>0</v>
      </c>
      <c r="Q12" s="3">
        <v>75125.78</v>
      </c>
      <c r="R12" s="3">
        <v>122710</v>
      </c>
    </row>
    <row r="13" spans="1:18" x14ac:dyDescent="0.25">
      <c r="A13" s="1" t="s">
        <v>104</v>
      </c>
      <c r="B13" s="1" t="s">
        <v>111</v>
      </c>
      <c r="C13" s="1" t="s">
        <v>114</v>
      </c>
      <c r="D13" s="1" t="s">
        <v>33</v>
      </c>
      <c r="E13" s="1" t="s">
        <v>31</v>
      </c>
      <c r="F13" s="1" t="s">
        <v>115</v>
      </c>
      <c r="G13" s="3">
        <v>89998.61</v>
      </c>
      <c r="H13" s="3">
        <v>89998.61</v>
      </c>
      <c r="I13" s="4">
        <v>0</v>
      </c>
      <c r="J13" s="4">
        <v>0</v>
      </c>
      <c r="K13" s="3">
        <v>89998.61</v>
      </c>
      <c r="L13" s="3">
        <v>89998.61</v>
      </c>
      <c r="M13" s="4">
        <v>0</v>
      </c>
      <c r="N13" s="3">
        <v>89998.61</v>
      </c>
      <c r="O13" s="4">
        <v>0</v>
      </c>
      <c r="P13" s="3">
        <v>89998.61</v>
      </c>
      <c r="Q13" s="4">
        <v>0</v>
      </c>
      <c r="R13" s="3">
        <v>89998.61</v>
      </c>
    </row>
    <row r="14" spans="1:18" x14ac:dyDescent="0.25">
      <c r="A14" s="1" t="s">
        <v>104</v>
      </c>
      <c r="B14" s="1" t="s">
        <v>111</v>
      </c>
      <c r="C14" s="1" t="s">
        <v>114</v>
      </c>
      <c r="D14" s="1" t="s">
        <v>33</v>
      </c>
      <c r="E14" s="1" t="s">
        <v>31</v>
      </c>
      <c r="F14" s="1" t="s">
        <v>116</v>
      </c>
      <c r="G14" s="3">
        <v>198509.5</v>
      </c>
      <c r="H14" s="3">
        <v>198509.5</v>
      </c>
      <c r="I14" s="4">
        <v>0</v>
      </c>
      <c r="J14" s="4">
        <v>0</v>
      </c>
      <c r="K14" s="3">
        <v>198509.5</v>
      </c>
      <c r="L14" s="3">
        <v>198509.5</v>
      </c>
      <c r="M14" s="4">
        <v>0</v>
      </c>
      <c r="N14" s="3">
        <v>198509.5</v>
      </c>
      <c r="O14" s="4">
        <v>0</v>
      </c>
      <c r="P14" s="3">
        <v>198509.5</v>
      </c>
      <c r="Q14" s="4">
        <v>0</v>
      </c>
      <c r="R14" s="3">
        <v>198509.5</v>
      </c>
    </row>
    <row r="15" spans="1:18" x14ac:dyDescent="0.25">
      <c r="A15" s="1" t="s">
        <v>104</v>
      </c>
      <c r="B15" s="1" t="s">
        <v>111</v>
      </c>
      <c r="C15" s="1" t="s">
        <v>114</v>
      </c>
      <c r="D15" s="1" t="s">
        <v>33</v>
      </c>
      <c r="E15" s="1" t="s">
        <v>11</v>
      </c>
      <c r="F15" s="1" t="s">
        <v>115</v>
      </c>
      <c r="G15" s="3">
        <v>37970</v>
      </c>
      <c r="H15" s="3">
        <v>37970</v>
      </c>
      <c r="I15" s="4">
        <v>0</v>
      </c>
      <c r="J15" s="4">
        <v>0</v>
      </c>
      <c r="K15" s="3">
        <v>37970</v>
      </c>
      <c r="L15" s="3">
        <v>37970</v>
      </c>
      <c r="M15" s="4">
        <v>0</v>
      </c>
      <c r="N15" s="3">
        <v>37970</v>
      </c>
      <c r="O15" s="4">
        <v>0</v>
      </c>
      <c r="P15" s="3">
        <v>37970</v>
      </c>
      <c r="Q15" s="4">
        <v>0</v>
      </c>
      <c r="R15" s="3">
        <v>37970</v>
      </c>
    </row>
    <row r="16" spans="1:18" x14ac:dyDescent="0.25">
      <c r="A16" s="1" t="s">
        <v>104</v>
      </c>
      <c r="B16" s="1" t="s">
        <v>111</v>
      </c>
      <c r="C16" s="1" t="s">
        <v>114</v>
      </c>
      <c r="D16" s="1" t="s">
        <v>33</v>
      </c>
      <c r="E16" s="1" t="s">
        <v>11</v>
      </c>
      <c r="F16" s="1" t="s">
        <v>116</v>
      </c>
      <c r="G16" s="3">
        <v>24392.53</v>
      </c>
      <c r="H16" s="3">
        <v>24392.53</v>
      </c>
      <c r="I16" s="4">
        <v>0</v>
      </c>
      <c r="J16" s="4">
        <v>0</v>
      </c>
      <c r="K16" s="3">
        <v>11456.72</v>
      </c>
      <c r="L16" s="3">
        <v>11456.72</v>
      </c>
      <c r="M16" s="4">
        <v>0</v>
      </c>
      <c r="N16" s="3">
        <v>11456.72</v>
      </c>
      <c r="O16" s="3">
        <v>12935.81</v>
      </c>
      <c r="P16" s="3">
        <v>24392.53</v>
      </c>
      <c r="Q16" s="3">
        <v>12935.81</v>
      </c>
      <c r="R16" s="3">
        <v>24392.53</v>
      </c>
    </row>
    <row r="17" spans="1:18" x14ac:dyDescent="0.25">
      <c r="A17" s="1" t="s">
        <v>104</v>
      </c>
      <c r="B17" s="1" t="s">
        <v>111</v>
      </c>
      <c r="C17" s="1" t="s">
        <v>114</v>
      </c>
      <c r="D17" s="1" t="s">
        <v>33</v>
      </c>
      <c r="E17" s="1" t="s">
        <v>24</v>
      </c>
      <c r="F17" s="1" t="s">
        <v>115</v>
      </c>
      <c r="G17" s="3">
        <v>1695.5</v>
      </c>
      <c r="H17" s="3">
        <v>1695.5</v>
      </c>
      <c r="I17" s="4">
        <v>0</v>
      </c>
      <c r="J17" s="4">
        <v>0</v>
      </c>
      <c r="K17" s="3">
        <v>1695.5</v>
      </c>
      <c r="L17" s="3">
        <v>1695.5</v>
      </c>
      <c r="M17" s="4">
        <v>0</v>
      </c>
      <c r="N17" s="3">
        <v>1695.5</v>
      </c>
      <c r="O17" s="4">
        <v>0</v>
      </c>
      <c r="P17" s="3">
        <v>1695.5</v>
      </c>
      <c r="Q17" s="4">
        <v>0</v>
      </c>
      <c r="R17" s="3">
        <v>1695.5</v>
      </c>
    </row>
    <row r="18" spans="1:18" x14ac:dyDescent="0.25">
      <c r="A18" s="1" t="s">
        <v>104</v>
      </c>
      <c r="B18" s="1" t="s">
        <v>111</v>
      </c>
      <c r="C18" s="1" t="s">
        <v>114</v>
      </c>
      <c r="D18" s="1" t="s">
        <v>110</v>
      </c>
      <c r="E18" s="1" t="s">
        <v>7</v>
      </c>
      <c r="F18" s="1" t="s">
        <v>28</v>
      </c>
      <c r="G18" s="3">
        <v>30297.45</v>
      </c>
      <c r="H18" s="3">
        <v>30297.45</v>
      </c>
      <c r="I18" s="4">
        <v>0</v>
      </c>
      <c r="J18" s="4">
        <v>0</v>
      </c>
      <c r="K18" s="3">
        <v>30297.45</v>
      </c>
      <c r="L18" s="3">
        <v>30297.45</v>
      </c>
      <c r="M18" s="4">
        <v>0</v>
      </c>
      <c r="N18" s="3">
        <v>30297.45</v>
      </c>
      <c r="O18" s="4">
        <v>0</v>
      </c>
      <c r="P18" s="3">
        <v>30297.45</v>
      </c>
      <c r="Q18" s="4">
        <v>0</v>
      </c>
      <c r="R18" s="3">
        <v>30297.45</v>
      </c>
    </row>
    <row r="19" spans="1:18" x14ac:dyDescent="0.25">
      <c r="A19" s="1" t="s">
        <v>104</v>
      </c>
      <c r="B19" s="1" t="s">
        <v>111</v>
      </c>
      <c r="C19" s="1" t="s">
        <v>118</v>
      </c>
      <c r="D19" s="1" t="s">
        <v>109</v>
      </c>
      <c r="E19" s="1" t="s">
        <v>119</v>
      </c>
      <c r="F19" s="1" t="s">
        <v>28</v>
      </c>
      <c r="G19" s="3">
        <v>13443970</v>
      </c>
      <c r="H19" s="3">
        <v>13443970</v>
      </c>
      <c r="I19" s="4">
        <v>0</v>
      </c>
      <c r="J19" s="4">
        <v>0</v>
      </c>
      <c r="K19" s="3">
        <v>7631300</v>
      </c>
      <c r="L19" s="3">
        <v>7631300</v>
      </c>
      <c r="M19" s="4">
        <v>0</v>
      </c>
      <c r="N19" s="3">
        <v>7631300</v>
      </c>
      <c r="O19" s="3">
        <v>5812670</v>
      </c>
      <c r="P19" s="3">
        <v>13443970</v>
      </c>
      <c r="Q19" s="3">
        <v>5812670</v>
      </c>
      <c r="R19" s="3">
        <v>13443970</v>
      </c>
    </row>
    <row r="20" spans="1:18" x14ac:dyDescent="0.25">
      <c r="A20" s="1" t="s">
        <v>104</v>
      </c>
      <c r="B20" s="1" t="s">
        <v>111</v>
      </c>
      <c r="C20" s="1" t="s">
        <v>120</v>
      </c>
      <c r="D20" s="1" t="s">
        <v>121</v>
      </c>
      <c r="E20" s="1" t="s">
        <v>11</v>
      </c>
      <c r="F20" s="1" t="s">
        <v>28</v>
      </c>
      <c r="G20" s="3">
        <v>18049362.239999998</v>
      </c>
      <c r="H20" s="3">
        <v>3049362.24</v>
      </c>
      <c r="I20" s="4">
        <v>0</v>
      </c>
      <c r="J20" s="4">
        <v>0</v>
      </c>
      <c r="K20" s="3">
        <v>90045.95</v>
      </c>
      <c r="L20" s="3">
        <v>90045.95</v>
      </c>
      <c r="M20" s="4">
        <v>0</v>
      </c>
      <c r="N20" s="3">
        <v>90045.95</v>
      </c>
      <c r="O20" s="3">
        <v>17959316.289999999</v>
      </c>
      <c r="P20" s="3">
        <v>3049362.24</v>
      </c>
      <c r="Q20" s="3">
        <v>2959316.29</v>
      </c>
      <c r="R20" s="3">
        <v>18049362.239999998</v>
      </c>
    </row>
    <row r="21" spans="1:18" x14ac:dyDescent="0.25">
      <c r="A21" s="1" t="s">
        <v>104</v>
      </c>
      <c r="B21" s="1" t="s">
        <v>111</v>
      </c>
      <c r="C21" s="1" t="s">
        <v>120</v>
      </c>
      <c r="D21" s="1" t="s">
        <v>110</v>
      </c>
      <c r="E21" s="1" t="s">
        <v>7</v>
      </c>
      <c r="F21" s="1" t="s">
        <v>28</v>
      </c>
      <c r="G21" s="3">
        <v>50000</v>
      </c>
      <c r="H21" s="3">
        <v>50000</v>
      </c>
      <c r="I21" s="4">
        <v>0</v>
      </c>
      <c r="J21" s="4">
        <v>0</v>
      </c>
      <c r="K21" s="3">
        <v>50000</v>
      </c>
      <c r="L21" s="3">
        <v>50000</v>
      </c>
      <c r="M21" s="4">
        <v>0</v>
      </c>
      <c r="N21" s="3">
        <v>50000</v>
      </c>
      <c r="O21" s="4">
        <v>0</v>
      </c>
      <c r="P21" s="3">
        <v>50000</v>
      </c>
      <c r="Q21" s="4">
        <v>0</v>
      </c>
      <c r="R21" s="3">
        <v>50000</v>
      </c>
    </row>
    <row r="22" spans="1:18" x14ac:dyDescent="0.25">
      <c r="A22" s="1" t="s">
        <v>104</v>
      </c>
      <c r="B22" s="1" t="s">
        <v>111</v>
      </c>
      <c r="C22" s="1" t="s">
        <v>122</v>
      </c>
      <c r="D22" s="1" t="s">
        <v>121</v>
      </c>
      <c r="E22" s="1" t="s">
        <v>11</v>
      </c>
      <c r="F22" s="1" t="s">
        <v>123</v>
      </c>
      <c r="G22" s="3">
        <v>1100000</v>
      </c>
      <c r="H22" s="3">
        <v>1100000</v>
      </c>
      <c r="I22" s="4">
        <v>0</v>
      </c>
      <c r="J22" s="4">
        <v>0</v>
      </c>
      <c r="K22" s="3">
        <v>1000000</v>
      </c>
      <c r="L22" s="4">
        <v>0</v>
      </c>
      <c r="M22" s="4">
        <v>0</v>
      </c>
      <c r="N22" s="4">
        <v>0</v>
      </c>
      <c r="O22" s="3">
        <v>1100000</v>
      </c>
      <c r="P22" s="3">
        <v>1100000</v>
      </c>
      <c r="Q22" s="3">
        <v>1100000</v>
      </c>
      <c r="R22" s="3">
        <v>1100000</v>
      </c>
    </row>
    <row r="23" spans="1:18" x14ac:dyDescent="0.25">
      <c r="A23" s="1" t="s">
        <v>104</v>
      </c>
      <c r="B23" s="1" t="s">
        <v>17</v>
      </c>
      <c r="C23" s="1" t="s">
        <v>124</v>
      </c>
      <c r="D23" s="1" t="s">
        <v>109</v>
      </c>
      <c r="E23" s="1" t="s">
        <v>20</v>
      </c>
      <c r="F23" s="1" t="s">
        <v>28</v>
      </c>
      <c r="G23" s="3">
        <v>21000</v>
      </c>
      <c r="H23" s="3">
        <v>21000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3">
        <v>21000</v>
      </c>
      <c r="P23" s="3">
        <v>21000</v>
      </c>
      <c r="Q23" s="3">
        <v>21000</v>
      </c>
      <c r="R23" s="3">
        <v>21000</v>
      </c>
    </row>
    <row r="24" spans="1:18" x14ac:dyDescent="0.25">
      <c r="A24" s="1" t="s">
        <v>104</v>
      </c>
      <c r="B24" s="1" t="s">
        <v>17</v>
      </c>
      <c r="C24" s="1" t="s">
        <v>125</v>
      </c>
      <c r="D24" s="1" t="s">
        <v>33</v>
      </c>
      <c r="E24" s="1" t="s">
        <v>22</v>
      </c>
      <c r="F24" s="1" t="s">
        <v>28</v>
      </c>
      <c r="G24" s="3">
        <v>183000</v>
      </c>
      <c r="H24" s="3">
        <v>183000</v>
      </c>
      <c r="I24" s="4">
        <v>0</v>
      </c>
      <c r="J24" s="4">
        <v>0</v>
      </c>
      <c r="K24" s="3">
        <v>158406.23000000001</v>
      </c>
      <c r="L24" s="3">
        <v>97539.839999999997</v>
      </c>
      <c r="M24" s="4">
        <v>0</v>
      </c>
      <c r="N24" s="3">
        <v>97539.839999999997</v>
      </c>
      <c r="O24" s="3">
        <v>85460.160000000003</v>
      </c>
      <c r="P24" s="3">
        <v>183000</v>
      </c>
      <c r="Q24" s="3">
        <v>85460.160000000003</v>
      </c>
      <c r="R24" s="3">
        <v>183000</v>
      </c>
    </row>
    <row r="25" spans="1:18" x14ac:dyDescent="0.25">
      <c r="G25" s="5" t="s">
        <v>126</v>
      </c>
    </row>
    <row r="26" spans="1:18" s="23" customFormat="1" x14ac:dyDescent="0.25">
      <c r="A26" s="20" t="s">
        <v>29</v>
      </c>
      <c r="B26" s="20" t="s">
        <v>111</v>
      </c>
      <c r="C26" s="20" t="s">
        <v>127</v>
      </c>
      <c r="D26" s="20" t="s">
        <v>121</v>
      </c>
      <c r="E26" s="20" t="s">
        <v>11</v>
      </c>
      <c r="F26" s="20" t="s">
        <v>28</v>
      </c>
      <c r="G26" s="21">
        <v>5218545.83</v>
      </c>
      <c r="H26" s="21">
        <v>5218545.83</v>
      </c>
      <c r="I26" s="21">
        <v>5208950.6100000003</v>
      </c>
      <c r="J26" s="21">
        <v>5208950.6100000003</v>
      </c>
      <c r="K26" s="21">
        <v>5209000</v>
      </c>
      <c r="L26" s="21">
        <v>5208950.6100000003</v>
      </c>
      <c r="M26" s="21">
        <v>5208950.6100000003</v>
      </c>
      <c r="N26" s="21">
        <v>5208950.6100000003</v>
      </c>
      <c r="O26" s="21">
        <v>9595.2199999999993</v>
      </c>
      <c r="P26" s="21">
        <v>9595.2199999999993</v>
      </c>
      <c r="Q26" s="21">
        <v>9595.2199999999993</v>
      </c>
      <c r="R26" s="21">
        <v>5218545.83</v>
      </c>
    </row>
    <row r="27" spans="1:18" x14ac:dyDescent="0.25">
      <c r="G27" s="5" t="s">
        <v>128</v>
      </c>
    </row>
    <row r="28" spans="1:18" s="23" customFormat="1" x14ac:dyDescent="0.25">
      <c r="A28" s="20" t="s">
        <v>29</v>
      </c>
      <c r="B28" s="20" t="s">
        <v>17</v>
      </c>
      <c r="C28" s="20" t="s">
        <v>16</v>
      </c>
      <c r="D28" s="20" t="s">
        <v>19</v>
      </c>
      <c r="E28" s="20" t="s">
        <v>35</v>
      </c>
      <c r="F28" s="20" t="s">
        <v>28</v>
      </c>
      <c r="G28" s="21">
        <v>2106015.2000000002</v>
      </c>
      <c r="H28" s="21">
        <v>2106015.2000000002</v>
      </c>
      <c r="I28" s="22">
        <v>0</v>
      </c>
      <c r="J28" s="22">
        <v>0</v>
      </c>
      <c r="K28" s="21">
        <v>2106015.2000000002</v>
      </c>
      <c r="L28" s="21">
        <v>1959300.1</v>
      </c>
      <c r="M28" s="22">
        <v>0</v>
      </c>
      <c r="N28" s="21">
        <v>1959300.1</v>
      </c>
      <c r="O28" s="21">
        <v>146715.1</v>
      </c>
      <c r="P28" s="21">
        <v>2106015.2000000002</v>
      </c>
      <c r="Q28" s="21">
        <v>146715.1</v>
      </c>
      <c r="R28" s="21">
        <v>2106015.2000000002</v>
      </c>
    </row>
    <row r="29" spans="1:18" s="23" customFormat="1" x14ac:dyDescent="0.25">
      <c r="A29" s="20" t="s">
        <v>29</v>
      </c>
      <c r="B29" s="20" t="s">
        <v>17</v>
      </c>
      <c r="C29" s="20" t="s">
        <v>16</v>
      </c>
      <c r="D29" s="20" t="s">
        <v>19</v>
      </c>
      <c r="E29" s="20" t="s">
        <v>30</v>
      </c>
      <c r="F29" s="20" t="s">
        <v>28</v>
      </c>
      <c r="G29" s="21">
        <v>636035</v>
      </c>
      <c r="H29" s="21">
        <v>636035</v>
      </c>
      <c r="I29" s="22">
        <v>0</v>
      </c>
      <c r="J29" s="22">
        <v>0</v>
      </c>
      <c r="K29" s="21">
        <v>636035</v>
      </c>
      <c r="L29" s="21">
        <v>556668.61</v>
      </c>
      <c r="M29" s="22">
        <v>0</v>
      </c>
      <c r="N29" s="21">
        <v>556668.61</v>
      </c>
      <c r="O29" s="21">
        <v>79366.39</v>
      </c>
      <c r="P29" s="21">
        <v>636035</v>
      </c>
      <c r="Q29" s="21">
        <v>79366.39</v>
      </c>
      <c r="R29" s="21">
        <v>636035</v>
      </c>
    </row>
    <row r="30" spans="1:18" s="23" customFormat="1" x14ac:dyDescent="0.25">
      <c r="A30" s="20" t="s">
        <v>29</v>
      </c>
      <c r="B30" s="20" t="s">
        <v>17</v>
      </c>
      <c r="C30" s="20" t="s">
        <v>16</v>
      </c>
      <c r="D30" s="20" t="s">
        <v>9</v>
      </c>
      <c r="E30" s="20" t="s">
        <v>12</v>
      </c>
      <c r="F30" s="20" t="s">
        <v>28</v>
      </c>
      <c r="G30" s="21">
        <v>23908</v>
      </c>
      <c r="H30" s="21">
        <v>23908</v>
      </c>
      <c r="I30" s="22">
        <v>0</v>
      </c>
      <c r="J30" s="22">
        <v>0</v>
      </c>
      <c r="K30" s="21">
        <v>16268</v>
      </c>
      <c r="L30" s="21">
        <v>14375</v>
      </c>
      <c r="M30" s="22">
        <v>0</v>
      </c>
      <c r="N30" s="21">
        <v>14375</v>
      </c>
      <c r="O30" s="21">
        <v>9533</v>
      </c>
      <c r="P30" s="21">
        <v>23908</v>
      </c>
      <c r="Q30" s="21">
        <v>9533</v>
      </c>
      <c r="R30" s="21">
        <v>23908</v>
      </c>
    </row>
    <row r="31" spans="1:18" s="23" customFormat="1" x14ac:dyDescent="0.25">
      <c r="A31" s="20" t="s">
        <v>29</v>
      </c>
      <c r="B31" s="20" t="s">
        <v>17</v>
      </c>
      <c r="C31" s="20" t="s">
        <v>16</v>
      </c>
      <c r="D31" s="20" t="s">
        <v>20</v>
      </c>
      <c r="E31" s="20" t="s">
        <v>23</v>
      </c>
      <c r="F31" s="20" t="s">
        <v>28</v>
      </c>
      <c r="G31" s="21">
        <v>32955</v>
      </c>
      <c r="H31" s="21">
        <v>32955</v>
      </c>
      <c r="I31" s="22">
        <v>0</v>
      </c>
      <c r="J31" s="22">
        <v>0</v>
      </c>
      <c r="K31" s="21">
        <v>28845</v>
      </c>
      <c r="L31" s="21">
        <v>28167.02</v>
      </c>
      <c r="M31" s="22">
        <v>0</v>
      </c>
      <c r="N31" s="21">
        <v>28167.02</v>
      </c>
      <c r="O31" s="21">
        <v>4787.9799999999996</v>
      </c>
      <c r="P31" s="21">
        <v>32955</v>
      </c>
      <c r="Q31" s="21">
        <v>4787.9799999999996</v>
      </c>
      <c r="R31" s="21">
        <v>32955</v>
      </c>
    </row>
    <row r="32" spans="1:18" s="23" customFormat="1" x14ac:dyDescent="0.25">
      <c r="A32" s="20" t="s">
        <v>29</v>
      </c>
      <c r="B32" s="20" t="s">
        <v>17</v>
      </c>
      <c r="C32" s="20" t="s">
        <v>16</v>
      </c>
      <c r="D32" s="20" t="s">
        <v>20</v>
      </c>
      <c r="E32" s="20" t="s">
        <v>31</v>
      </c>
      <c r="F32" s="20" t="s">
        <v>28</v>
      </c>
      <c r="G32" s="21">
        <v>36843</v>
      </c>
      <c r="H32" s="21">
        <v>36843</v>
      </c>
      <c r="I32" s="22">
        <v>0</v>
      </c>
      <c r="J32" s="22">
        <v>0</v>
      </c>
      <c r="K32" s="21">
        <v>15820</v>
      </c>
      <c r="L32" s="21">
        <v>15820</v>
      </c>
      <c r="M32" s="22">
        <v>0</v>
      </c>
      <c r="N32" s="21">
        <v>15820</v>
      </c>
      <c r="O32" s="21">
        <v>21023</v>
      </c>
      <c r="P32" s="21">
        <v>36843</v>
      </c>
      <c r="Q32" s="21">
        <v>21023</v>
      </c>
      <c r="R32" s="21">
        <v>36843</v>
      </c>
    </row>
    <row r="33" spans="1:18" s="23" customFormat="1" x14ac:dyDescent="0.25">
      <c r="A33" s="20" t="s">
        <v>29</v>
      </c>
      <c r="B33" s="20" t="s">
        <v>17</v>
      </c>
      <c r="C33" s="20" t="s">
        <v>16</v>
      </c>
      <c r="D33" s="20" t="s">
        <v>20</v>
      </c>
      <c r="E33" s="20" t="s">
        <v>22</v>
      </c>
      <c r="F33" s="20" t="s">
        <v>28</v>
      </c>
      <c r="G33" s="21">
        <v>554958</v>
      </c>
      <c r="H33" s="21">
        <v>436820</v>
      </c>
      <c r="I33" s="21">
        <v>200000</v>
      </c>
      <c r="J33" s="21">
        <v>200000</v>
      </c>
      <c r="K33" s="21">
        <v>286443.8</v>
      </c>
      <c r="L33" s="21">
        <v>283320</v>
      </c>
      <c r="M33" s="21">
        <v>200000</v>
      </c>
      <c r="N33" s="21">
        <v>283320</v>
      </c>
      <c r="O33" s="21">
        <v>271638</v>
      </c>
      <c r="P33" s="21">
        <v>236820</v>
      </c>
      <c r="Q33" s="21">
        <v>153500</v>
      </c>
      <c r="R33" s="21">
        <v>554958</v>
      </c>
    </row>
    <row r="34" spans="1:18" s="23" customFormat="1" x14ac:dyDescent="0.25">
      <c r="A34" s="20" t="s">
        <v>29</v>
      </c>
      <c r="B34" s="20" t="s">
        <v>17</v>
      </c>
      <c r="C34" s="20" t="s">
        <v>16</v>
      </c>
      <c r="D34" s="20" t="s">
        <v>20</v>
      </c>
      <c r="E34" s="20" t="s">
        <v>11</v>
      </c>
      <c r="F34" s="20" t="s">
        <v>28</v>
      </c>
      <c r="G34" s="21">
        <v>297750.96000000002</v>
      </c>
      <c r="H34" s="21">
        <v>297750.96000000002</v>
      </c>
      <c r="I34" s="21">
        <v>116250.96</v>
      </c>
      <c r="J34" s="21">
        <v>116250.96</v>
      </c>
      <c r="K34" s="21">
        <v>297750.96000000002</v>
      </c>
      <c r="L34" s="21">
        <v>297750.96000000002</v>
      </c>
      <c r="M34" s="21">
        <v>116250.96</v>
      </c>
      <c r="N34" s="21">
        <v>297750.96000000002</v>
      </c>
      <c r="O34" s="22">
        <v>0</v>
      </c>
      <c r="P34" s="21">
        <v>181500</v>
      </c>
      <c r="Q34" s="22">
        <v>0</v>
      </c>
      <c r="R34" s="21">
        <v>297750.96000000002</v>
      </c>
    </row>
    <row r="35" spans="1:18" s="23" customFormat="1" x14ac:dyDescent="0.25">
      <c r="A35" s="20" t="s">
        <v>29</v>
      </c>
      <c r="B35" s="20" t="s">
        <v>17</v>
      </c>
      <c r="C35" s="20" t="s">
        <v>16</v>
      </c>
      <c r="D35" s="20" t="s">
        <v>20</v>
      </c>
      <c r="E35" s="20" t="s">
        <v>24</v>
      </c>
      <c r="F35" s="20" t="s">
        <v>28</v>
      </c>
      <c r="G35" s="21">
        <v>47767.47</v>
      </c>
      <c r="H35" s="21">
        <v>47767.47</v>
      </c>
      <c r="I35" s="22">
        <v>0</v>
      </c>
      <c r="J35" s="22">
        <v>0</v>
      </c>
      <c r="K35" s="21">
        <v>47766.68</v>
      </c>
      <c r="L35" s="21">
        <v>47766.68</v>
      </c>
      <c r="M35" s="22">
        <v>0</v>
      </c>
      <c r="N35" s="21">
        <v>47766.68</v>
      </c>
      <c r="O35" s="21">
        <v>0.79</v>
      </c>
      <c r="P35" s="21">
        <v>47767.47</v>
      </c>
      <c r="Q35" s="21">
        <v>0.79</v>
      </c>
      <c r="R35" s="21">
        <v>47767.47</v>
      </c>
    </row>
    <row r="36" spans="1:18" s="23" customFormat="1" x14ac:dyDescent="0.25">
      <c r="A36" s="20" t="s">
        <v>29</v>
      </c>
      <c r="B36" s="20" t="s">
        <v>17</v>
      </c>
      <c r="C36" s="20" t="s">
        <v>16</v>
      </c>
      <c r="D36" s="20" t="s">
        <v>33</v>
      </c>
      <c r="E36" s="20" t="s">
        <v>23</v>
      </c>
      <c r="F36" s="20" t="s">
        <v>28</v>
      </c>
      <c r="G36" s="21">
        <v>5167</v>
      </c>
      <c r="H36" s="21">
        <v>5167</v>
      </c>
      <c r="I36" s="21">
        <v>1680</v>
      </c>
      <c r="J36" s="21">
        <v>1680</v>
      </c>
      <c r="K36" s="21">
        <v>5167</v>
      </c>
      <c r="L36" s="21">
        <v>5167</v>
      </c>
      <c r="M36" s="21">
        <v>1680</v>
      </c>
      <c r="N36" s="21">
        <v>5167</v>
      </c>
      <c r="O36" s="22">
        <v>0</v>
      </c>
      <c r="P36" s="21">
        <v>3487</v>
      </c>
      <c r="Q36" s="22">
        <v>0</v>
      </c>
      <c r="R36" s="21">
        <v>5167</v>
      </c>
    </row>
    <row r="37" spans="1:18" s="23" customFormat="1" x14ac:dyDescent="0.25">
      <c r="A37" s="20" t="s">
        <v>29</v>
      </c>
      <c r="B37" s="20" t="s">
        <v>17</v>
      </c>
      <c r="C37" s="20" t="s">
        <v>16</v>
      </c>
      <c r="D37" s="20" t="s">
        <v>33</v>
      </c>
      <c r="E37" s="20" t="s">
        <v>18</v>
      </c>
      <c r="F37" s="20" t="s">
        <v>28</v>
      </c>
      <c r="G37" s="21">
        <v>47536</v>
      </c>
      <c r="H37" s="21">
        <v>47536</v>
      </c>
      <c r="I37" s="22">
        <v>0</v>
      </c>
      <c r="J37" s="22">
        <v>0</v>
      </c>
      <c r="K37" s="21">
        <v>34644.199999999997</v>
      </c>
      <c r="L37" s="21">
        <v>28486.51</v>
      </c>
      <c r="M37" s="22">
        <v>0</v>
      </c>
      <c r="N37" s="21">
        <v>28486.51</v>
      </c>
      <c r="O37" s="21">
        <v>19049.490000000002</v>
      </c>
      <c r="P37" s="21">
        <v>47536</v>
      </c>
      <c r="Q37" s="21">
        <v>19049.490000000002</v>
      </c>
      <c r="R37" s="21">
        <v>47536</v>
      </c>
    </row>
    <row r="38" spans="1:18" s="23" customFormat="1" x14ac:dyDescent="0.25">
      <c r="A38" s="20" t="s">
        <v>29</v>
      </c>
      <c r="B38" s="20" t="s">
        <v>17</v>
      </c>
      <c r="C38" s="20" t="s">
        <v>16</v>
      </c>
      <c r="D38" s="20" t="s">
        <v>33</v>
      </c>
      <c r="E38" s="20" t="s">
        <v>31</v>
      </c>
      <c r="F38" s="20" t="s">
        <v>28</v>
      </c>
      <c r="G38" s="21">
        <v>58850</v>
      </c>
      <c r="H38" s="21">
        <v>58850</v>
      </c>
      <c r="I38" s="22">
        <v>0</v>
      </c>
      <c r="J38" s="22">
        <v>0</v>
      </c>
      <c r="K38" s="21">
        <v>33683.160000000003</v>
      </c>
      <c r="L38" s="21">
        <v>33259.83</v>
      </c>
      <c r="M38" s="22">
        <v>0</v>
      </c>
      <c r="N38" s="21">
        <v>33259.83</v>
      </c>
      <c r="O38" s="21">
        <v>25590.17</v>
      </c>
      <c r="P38" s="21">
        <v>58850</v>
      </c>
      <c r="Q38" s="21">
        <v>25590.17</v>
      </c>
      <c r="R38" s="21">
        <v>58850</v>
      </c>
    </row>
    <row r="39" spans="1:18" s="23" customFormat="1" x14ac:dyDescent="0.25">
      <c r="A39" s="20" t="s">
        <v>29</v>
      </c>
      <c r="B39" s="20" t="s">
        <v>17</v>
      </c>
      <c r="C39" s="20" t="s">
        <v>16</v>
      </c>
      <c r="D39" s="20" t="s">
        <v>33</v>
      </c>
      <c r="E39" s="20" t="s">
        <v>22</v>
      </c>
      <c r="F39" s="20" t="s">
        <v>28</v>
      </c>
      <c r="G39" s="21">
        <v>117353</v>
      </c>
      <c r="H39" s="21">
        <v>117353</v>
      </c>
      <c r="I39" s="22">
        <v>0</v>
      </c>
      <c r="J39" s="22">
        <v>0</v>
      </c>
      <c r="K39" s="21">
        <v>117353</v>
      </c>
      <c r="L39" s="21">
        <v>89800.3</v>
      </c>
      <c r="M39" s="22">
        <v>0</v>
      </c>
      <c r="N39" s="21">
        <v>89800.3</v>
      </c>
      <c r="O39" s="21">
        <v>27552.7</v>
      </c>
      <c r="P39" s="21">
        <v>117353</v>
      </c>
      <c r="Q39" s="21">
        <v>27552.7</v>
      </c>
      <c r="R39" s="21">
        <v>117353</v>
      </c>
    </row>
    <row r="40" spans="1:18" s="23" customFormat="1" x14ac:dyDescent="0.25">
      <c r="A40" s="20" t="s">
        <v>29</v>
      </c>
      <c r="B40" s="20" t="s">
        <v>17</v>
      </c>
      <c r="C40" s="20" t="s">
        <v>16</v>
      </c>
      <c r="D40" s="20" t="s">
        <v>33</v>
      </c>
      <c r="E40" s="20" t="s">
        <v>11</v>
      </c>
      <c r="F40" s="20" t="s">
        <v>28</v>
      </c>
      <c r="G40" s="21">
        <v>191606</v>
      </c>
      <c r="H40" s="21">
        <v>191606</v>
      </c>
      <c r="I40" s="21">
        <v>166270</v>
      </c>
      <c r="J40" s="21">
        <v>166270</v>
      </c>
      <c r="K40" s="21">
        <v>191606</v>
      </c>
      <c r="L40" s="21">
        <v>191606</v>
      </c>
      <c r="M40" s="21">
        <v>166270</v>
      </c>
      <c r="N40" s="21">
        <v>191606</v>
      </c>
      <c r="O40" s="22">
        <v>0</v>
      </c>
      <c r="P40" s="21">
        <v>25336</v>
      </c>
      <c r="Q40" s="22">
        <v>0</v>
      </c>
      <c r="R40" s="21">
        <v>191606</v>
      </c>
    </row>
    <row r="41" spans="1:18" s="23" customFormat="1" x14ac:dyDescent="0.25">
      <c r="A41" s="20" t="s">
        <v>29</v>
      </c>
      <c r="B41" s="20" t="s">
        <v>17</v>
      </c>
      <c r="C41" s="20" t="s">
        <v>16</v>
      </c>
      <c r="D41" s="20" t="s">
        <v>33</v>
      </c>
      <c r="E41" s="20" t="s">
        <v>24</v>
      </c>
      <c r="F41" s="20" t="s">
        <v>28</v>
      </c>
      <c r="G41" s="21">
        <v>93555.37</v>
      </c>
      <c r="H41" s="21">
        <v>93555.37</v>
      </c>
      <c r="I41" s="22">
        <v>0</v>
      </c>
      <c r="J41" s="22">
        <v>0</v>
      </c>
      <c r="K41" s="21">
        <v>78002</v>
      </c>
      <c r="L41" s="21">
        <v>73452.100000000006</v>
      </c>
      <c r="M41" s="22">
        <v>0</v>
      </c>
      <c r="N41" s="21">
        <v>73452.100000000006</v>
      </c>
      <c r="O41" s="21">
        <v>20103.27</v>
      </c>
      <c r="P41" s="21">
        <v>93555.37</v>
      </c>
      <c r="Q41" s="21">
        <v>20103.27</v>
      </c>
      <c r="R41" s="21">
        <v>93555.37</v>
      </c>
    </row>
  </sheetData>
  <autoFilter ref="A2:S51"/>
  <mergeCells count="1">
    <mergeCell ref="A1:R1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45"/>
  <sheetViews>
    <sheetView tabSelected="1" view="pageBreakPreview" zoomScale="93" zoomScaleNormal="100" zoomScaleSheetLayoutView="93" zoomScalePageLayoutView="70" workbookViewId="0">
      <selection activeCell="L5" sqref="L5"/>
    </sheetView>
  </sheetViews>
  <sheetFormatPr defaultColWidth="9.140625" defaultRowHeight="18" x14ac:dyDescent="0.25"/>
  <cols>
    <col min="1" max="1" width="12.5703125" style="47" customWidth="1"/>
    <col min="2" max="2" width="33.140625" style="47" customWidth="1"/>
    <col min="3" max="3" width="11.5703125" style="47" customWidth="1"/>
    <col min="4" max="4" width="11" style="47" hidden="1" customWidth="1"/>
    <col min="5" max="5" width="10.85546875" style="47" hidden="1" customWidth="1"/>
    <col min="6" max="11" width="9.7109375" style="47" customWidth="1"/>
    <col min="12" max="12" width="25.42578125" style="47" customWidth="1"/>
    <col min="13" max="14" width="0" style="46" hidden="1" customWidth="1"/>
    <col min="15" max="15" width="10.140625" style="46" hidden="1" customWidth="1"/>
    <col min="16" max="19" width="0" style="46" hidden="1" customWidth="1"/>
    <col min="20" max="20" width="10.140625" style="46" hidden="1" customWidth="1"/>
    <col min="21" max="21" width="14.85546875" style="46" hidden="1" customWidth="1"/>
    <col min="22" max="31" width="0" style="46" hidden="1" customWidth="1"/>
    <col min="32" max="32" width="92.42578125" style="46" customWidth="1"/>
    <col min="33" max="16384" width="9.140625" style="46"/>
  </cols>
  <sheetData>
    <row r="1" spans="1:12" x14ac:dyDescent="0.25">
      <c r="H1" s="70" t="s">
        <v>183</v>
      </c>
    </row>
    <row r="2" spans="1:12" x14ac:dyDescent="0.25">
      <c r="H2" s="81" t="s">
        <v>185</v>
      </c>
      <c r="I2" s="81"/>
      <c r="J2" s="81"/>
      <c r="K2" s="81"/>
    </row>
    <row r="3" spans="1:12" x14ac:dyDescent="0.25">
      <c r="F3" s="55"/>
      <c r="G3" s="55"/>
      <c r="H3" s="81"/>
      <c r="I3" s="81"/>
      <c r="J3" s="81"/>
      <c r="K3" s="81"/>
      <c r="L3" s="55"/>
    </row>
    <row r="4" spans="1:12" x14ac:dyDescent="0.25">
      <c r="F4" s="55"/>
      <c r="G4" s="55"/>
      <c r="H4" s="81"/>
      <c r="I4" s="81"/>
      <c r="J4" s="81"/>
      <c r="K4" s="81"/>
      <c r="L4" s="55"/>
    </row>
    <row r="5" spans="1:12" x14ac:dyDescent="0.25">
      <c r="F5" s="55"/>
      <c r="G5" s="55"/>
      <c r="H5" s="81"/>
      <c r="I5" s="81"/>
      <c r="J5" s="81"/>
      <c r="K5" s="81"/>
      <c r="L5" s="55"/>
    </row>
    <row r="6" spans="1:12" ht="18" customHeight="1" x14ac:dyDescent="0.25">
      <c r="F6" s="55"/>
      <c r="G6" s="55"/>
      <c r="H6" s="81"/>
      <c r="I6" s="81"/>
      <c r="J6" s="81"/>
      <c r="K6" s="81"/>
      <c r="L6" s="61"/>
    </row>
    <row r="7" spans="1:12" ht="18" customHeight="1" x14ac:dyDescent="0.25">
      <c r="F7" s="55"/>
      <c r="G7" s="55"/>
      <c r="H7" s="54"/>
      <c r="I7" s="54"/>
      <c r="J7" s="54"/>
      <c r="K7" s="54"/>
      <c r="L7" s="61"/>
    </row>
    <row r="8" spans="1:12" x14ac:dyDescent="0.25">
      <c r="A8" s="62"/>
      <c r="F8" s="55"/>
      <c r="G8" s="55"/>
      <c r="H8" s="55"/>
      <c r="I8" s="55"/>
      <c r="J8" s="55"/>
      <c r="K8" s="55"/>
      <c r="L8" s="55"/>
    </row>
    <row r="9" spans="1:12" ht="15.75" customHeight="1" x14ac:dyDescent="0.25">
      <c r="A9" s="47" t="s">
        <v>163</v>
      </c>
      <c r="G9" s="57"/>
    </row>
    <row r="10" spans="1:12" x14ac:dyDescent="0.25">
      <c r="A10" s="82" t="s">
        <v>184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</row>
    <row r="11" spans="1:12" x14ac:dyDescent="0.25">
      <c r="A11" s="83" t="s">
        <v>175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</row>
    <row r="12" spans="1:12" x14ac:dyDescent="0.25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</row>
    <row r="13" spans="1:12" x14ac:dyDescent="0.25">
      <c r="A13" s="62"/>
    </row>
    <row r="14" spans="1:12" ht="30.75" customHeight="1" x14ac:dyDescent="0.25">
      <c r="A14" s="84" t="s">
        <v>159</v>
      </c>
      <c r="B14" s="75" t="s">
        <v>141</v>
      </c>
      <c r="C14" s="75" t="s">
        <v>140</v>
      </c>
      <c r="D14" s="78" t="s">
        <v>160</v>
      </c>
      <c r="E14" s="79"/>
      <c r="F14" s="79"/>
      <c r="G14" s="79"/>
      <c r="H14" s="79"/>
      <c r="I14" s="79"/>
      <c r="J14" s="79"/>
      <c r="K14" s="80"/>
      <c r="L14" s="75" t="s">
        <v>161</v>
      </c>
    </row>
    <row r="15" spans="1:12" ht="37.5" customHeight="1" x14ac:dyDescent="0.25">
      <c r="A15" s="85"/>
      <c r="B15" s="76"/>
      <c r="C15" s="76"/>
      <c r="D15" s="48" t="s">
        <v>142</v>
      </c>
      <c r="E15" s="48" t="s">
        <v>143</v>
      </c>
      <c r="F15" s="75" t="s">
        <v>156</v>
      </c>
      <c r="G15" s="75" t="s">
        <v>157</v>
      </c>
      <c r="H15" s="75" t="s">
        <v>158</v>
      </c>
      <c r="I15" s="75" t="s">
        <v>176</v>
      </c>
      <c r="J15" s="75" t="s">
        <v>177</v>
      </c>
      <c r="K15" s="75" t="s">
        <v>178</v>
      </c>
      <c r="L15" s="76"/>
    </row>
    <row r="16" spans="1:12" ht="19.5" customHeight="1" x14ac:dyDescent="0.25">
      <c r="A16" s="86"/>
      <c r="B16" s="77"/>
      <c r="C16" s="77"/>
      <c r="D16" s="48">
        <v>2020</v>
      </c>
      <c r="E16" s="48">
        <v>2021</v>
      </c>
      <c r="F16" s="77"/>
      <c r="G16" s="77"/>
      <c r="H16" s="77"/>
      <c r="I16" s="77"/>
      <c r="J16" s="77"/>
      <c r="K16" s="77"/>
      <c r="L16" s="77"/>
    </row>
    <row r="17" spans="1:12" ht="19.5" customHeight="1" x14ac:dyDescent="0.25">
      <c r="A17" s="48">
        <v>1</v>
      </c>
      <c r="B17" s="56">
        <v>2</v>
      </c>
      <c r="C17" s="56">
        <v>3</v>
      </c>
      <c r="D17" s="48"/>
      <c r="E17" s="48"/>
      <c r="F17" s="56">
        <v>4</v>
      </c>
      <c r="G17" s="56">
        <v>5</v>
      </c>
      <c r="H17" s="56">
        <v>6</v>
      </c>
      <c r="I17" s="56">
        <v>7</v>
      </c>
      <c r="J17" s="56">
        <v>8</v>
      </c>
      <c r="K17" s="56">
        <v>9</v>
      </c>
      <c r="L17" s="56">
        <v>10</v>
      </c>
    </row>
    <row r="18" spans="1:12" ht="21" customHeight="1" x14ac:dyDescent="0.25">
      <c r="A18" s="49" t="s">
        <v>147</v>
      </c>
      <c r="B18" s="72" t="s">
        <v>153</v>
      </c>
      <c r="C18" s="73"/>
      <c r="D18" s="73"/>
      <c r="E18" s="73"/>
      <c r="F18" s="73"/>
      <c r="G18" s="73"/>
      <c r="H18" s="73"/>
      <c r="I18" s="73"/>
      <c r="J18" s="73"/>
      <c r="K18" s="73"/>
      <c r="L18" s="74"/>
    </row>
    <row r="19" spans="1:12" ht="18.75" customHeight="1" x14ac:dyDescent="0.25">
      <c r="A19" s="49" t="s">
        <v>148</v>
      </c>
      <c r="B19" s="72" t="s">
        <v>154</v>
      </c>
      <c r="C19" s="73"/>
      <c r="D19" s="73"/>
      <c r="E19" s="73"/>
      <c r="F19" s="73"/>
      <c r="G19" s="73"/>
      <c r="H19" s="73"/>
      <c r="I19" s="73"/>
      <c r="J19" s="73"/>
      <c r="K19" s="73"/>
      <c r="L19" s="74"/>
    </row>
    <row r="20" spans="1:12" ht="165" x14ac:dyDescent="0.25">
      <c r="A20" s="50" t="s">
        <v>149</v>
      </c>
      <c r="B20" s="51" t="s">
        <v>181</v>
      </c>
      <c r="C20" s="52" t="s">
        <v>151</v>
      </c>
      <c r="D20" s="52">
        <v>100</v>
      </c>
      <c r="E20" s="52">
        <v>100</v>
      </c>
      <c r="F20" s="52">
        <v>100</v>
      </c>
      <c r="G20" s="52">
        <v>100</v>
      </c>
      <c r="H20" s="52">
        <v>100</v>
      </c>
      <c r="I20" s="52">
        <v>100</v>
      </c>
      <c r="J20" s="52">
        <v>100</v>
      </c>
      <c r="K20" s="52">
        <v>100</v>
      </c>
      <c r="L20" s="51" t="s">
        <v>162</v>
      </c>
    </row>
    <row r="21" spans="1:12" ht="105" x14ac:dyDescent="0.25">
      <c r="A21" s="50" t="s">
        <v>150</v>
      </c>
      <c r="B21" s="51" t="s">
        <v>182</v>
      </c>
      <c r="C21" s="52" t="s">
        <v>155</v>
      </c>
      <c r="D21" s="52">
        <v>29</v>
      </c>
      <c r="E21" s="52">
        <v>29</v>
      </c>
      <c r="F21" s="52">
        <v>19</v>
      </c>
      <c r="G21" s="52">
        <v>19</v>
      </c>
      <c r="H21" s="52">
        <v>19</v>
      </c>
      <c r="I21" s="52">
        <v>19</v>
      </c>
      <c r="J21" s="52">
        <v>19</v>
      </c>
      <c r="K21" s="52">
        <v>19</v>
      </c>
      <c r="L21" s="53" t="s">
        <v>152</v>
      </c>
    </row>
    <row r="22" spans="1:12" ht="75" hidden="1" customHeight="1" x14ac:dyDescent="0.25">
      <c r="D22" s="52">
        <v>0</v>
      </c>
      <c r="E22" s="52">
        <v>0</v>
      </c>
      <c r="F22" s="52">
        <v>0</v>
      </c>
    </row>
    <row r="23" spans="1:12" hidden="1" x14ac:dyDescent="0.25">
      <c r="B23" s="47" t="s">
        <v>102</v>
      </c>
      <c r="D23" s="52">
        <v>0</v>
      </c>
      <c r="E23" s="52">
        <v>0</v>
      </c>
      <c r="F23" s="52">
        <v>0</v>
      </c>
    </row>
    <row r="24" spans="1:12" ht="15.75" hidden="1" customHeight="1" x14ac:dyDescent="0.25">
      <c r="D24" s="52">
        <v>0</v>
      </c>
      <c r="E24" s="52">
        <v>0</v>
      </c>
      <c r="F24" s="52">
        <v>0</v>
      </c>
    </row>
    <row r="25" spans="1:12" ht="15.75" hidden="1" customHeight="1" x14ac:dyDescent="0.25">
      <c r="D25" s="52">
        <v>0</v>
      </c>
      <c r="E25" s="52">
        <v>0</v>
      </c>
      <c r="F25" s="52">
        <v>0</v>
      </c>
    </row>
    <row r="26" spans="1:12" ht="15.75" hidden="1" customHeight="1" x14ac:dyDescent="0.25">
      <c r="D26" s="52">
        <v>0</v>
      </c>
      <c r="E26" s="52">
        <v>0</v>
      </c>
      <c r="F26" s="52">
        <v>0</v>
      </c>
    </row>
    <row r="27" spans="1:12" ht="15.75" hidden="1" customHeight="1" x14ac:dyDescent="0.25">
      <c r="D27" s="52">
        <v>0</v>
      </c>
      <c r="E27" s="52">
        <v>0</v>
      </c>
      <c r="F27" s="52">
        <v>0</v>
      </c>
    </row>
    <row r="28" spans="1:12" ht="15.75" hidden="1" customHeight="1" x14ac:dyDescent="0.25">
      <c r="D28" s="52">
        <v>0</v>
      </c>
      <c r="E28" s="52">
        <v>0</v>
      </c>
      <c r="F28" s="52">
        <v>0</v>
      </c>
    </row>
    <row r="29" spans="1:12" x14ac:dyDescent="0.25">
      <c r="G29" s="69"/>
      <c r="K29" s="69"/>
    </row>
    <row r="30" spans="1:12" x14ac:dyDescent="0.25">
      <c r="G30" s="69"/>
      <c r="K30" s="69"/>
    </row>
    <row r="31" spans="1:12" x14ac:dyDescent="0.25">
      <c r="A31" s="90" t="s">
        <v>164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</row>
    <row r="32" spans="1:12" ht="17.45" customHeight="1" x14ac:dyDescent="0.25">
      <c r="A32" s="91" t="s">
        <v>179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</row>
    <row r="33" spans="1:12" x14ac:dyDescent="0.25">
      <c r="A33" s="91"/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</row>
    <row r="34" spans="1:12" x14ac:dyDescent="0.25">
      <c r="A34" s="91"/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</row>
    <row r="35" spans="1:12" x14ac:dyDescent="0.25">
      <c r="A35" s="91"/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</row>
    <row r="36" spans="1:12" ht="17.45" customHeight="1" x14ac:dyDescent="0.25">
      <c r="A36" s="91" t="s">
        <v>165</v>
      </c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</row>
    <row r="37" spans="1:12" ht="17.45" customHeight="1" x14ac:dyDescent="0.25">
      <c r="A37" s="91" t="s">
        <v>166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</row>
    <row r="38" spans="1:12" ht="18.75" thickBot="1" x14ac:dyDescent="0.3"/>
    <row r="39" spans="1:12" ht="17.45" customHeight="1" thickBot="1" x14ac:dyDescent="0.3">
      <c r="A39" s="107" t="s">
        <v>167</v>
      </c>
      <c r="B39" s="96" t="s">
        <v>168</v>
      </c>
      <c r="C39" s="97"/>
      <c r="F39" s="100" t="s">
        <v>140</v>
      </c>
      <c r="G39" s="101"/>
      <c r="H39" s="104" t="s">
        <v>169</v>
      </c>
      <c r="I39" s="105"/>
      <c r="J39" s="105"/>
      <c r="K39" s="105"/>
      <c r="L39" s="106"/>
    </row>
    <row r="40" spans="1:12" ht="91.9" customHeight="1" thickBot="1" x14ac:dyDescent="0.3">
      <c r="A40" s="108"/>
      <c r="B40" s="98"/>
      <c r="C40" s="99"/>
      <c r="F40" s="102"/>
      <c r="G40" s="103"/>
      <c r="H40" s="94" t="s">
        <v>170</v>
      </c>
      <c r="I40" s="95"/>
      <c r="J40" s="92" t="s">
        <v>171</v>
      </c>
      <c r="K40" s="93"/>
      <c r="L40" s="63" t="s">
        <v>172</v>
      </c>
    </row>
    <row r="41" spans="1:12" ht="18.75" thickBot="1" x14ac:dyDescent="0.3">
      <c r="A41" s="64">
        <v>1</v>
      </c>
      <c r="B41" s="88">
        <v>2</v>
      </c>
      <c r="C41" s="87"/>
      <c r="D41" s="65"/>
      <c r="E41" s="65"/>
      <c r="F41" s="88">
        <v>3</v>
      </c>
      <c r="G41" s="89"/>
      <c r="H41" s="87">
        <v>4</v>
      </c>
      <c r="I41" s="87"/>
      <c r="J41" s="88">
        <v>5</v>
      </c>
      <c r="K41" s="89"/>
      <c r="L41" s="66">
        <v>6</v>
      </c>
    </row>
    <row r="42" spans="1:12" ht="18.75" thickBot="1" x14ac:dyDescent="0.3">
      <c r="A42" s="59" t="s">
        <v>147</v>
      </c>
      <c r="B42" s="109" t="s">
        <v>173</v>
      </c>
      <c r="C42" s="110"/>
      <c r="D42" s="110"/>
      <c r="E42" s="110"/>
      <c r="F42" s="110"/>
      <c r="G42" s="110"/>
      <c r="H42" s="110"/>
      <c r="I42" s="110"/>
      <c r="J42" s="110"/>
      <c r="K42" s="110"/>
      <c r="L42" s="111"/>
    </row>
    <row r="43" spans="1:12" ht="35.450000000000003" customHeight="1" thickBot="1" x14ac:dyDescent="0.3">
      <c r="A43" s="58" t="s">
        <v>148</v>
      </c>
      <c r="B43" s="112" t="s">
        <v>154</v>
      </c>
      <c r="C43" s="113"/>
      <c r="D43" s="113"/>
      <c r="E43" s="113"/>
      <c r="F43" s="113"/>
      <c r="G43" s="113"/>
      <c r="H43" s="113"/>
      <c r="I43" s="113"/>
      <c r="J43" s="113"/>
      <c r="K43" s="113"/>
      <c r="L43" s="114"/>
    </row>
    <row r="44" spans="1:12" ht="70.150000000000006" customHeight="1" thickBot="1" x14ac:dyDescent="0.3">
      <c r="A44" s="58" t="s">
        <v>149</v>
      </c>
      <c r="B44" s="117" t="s">
        <v>180</v>
      </c>
      <c r="C44" s="118"/>
      <c r="F44" s="119" t="s">
        <v>151</v>
      </c>
      <c r="G44" s="119"/>
      <c r="H44" s="120">
        <v>100</v>
      </c>
      <c r="I44" s="121"/>
      <c r="J44" s="115">
        <f>H44/2</f>
        <v>50</v>
      </c>
      <c r="K44" s="116"/>
      <c r="L44" s="67">
        <f>H44/12*9</f>
        <v>75</v>
      </c>
    </row>
    <row r="45" spans="1:12" ht="68.45" customHeight="1" thickBot="1" x14ac:dyDescent="0.3">
      <c r="A45" s="60" t="s">
        <v>150</v>
      </c>
      <c r="B45" s="117" t="s">
        <v>174</v>
      </c>
      <c r="C45" s="118"/>
      <c r="F45" s="115" t="s">
        <v>155</v>
      </c>
      <c r="G45" s="116"/>
      <c r="H45" s="122">
        <v>19</v>
      </c>
      <c r="I45" s="123"/>
      <c r="J45" s="115">
        <v>19</v>
      </c>
      <c r="K45" s="116"/>
      <c r="L45" s="68">
        <v>19</v>
      </c>
    </row>
  </sheetData>
  <mergeCells count="40">
    <mergeCell ref="B42:L42"/>
    <mergeCell ref="B43:L43"/>
    <mergeCell ref="J44:K44"/>
    <mergeCell ref="J45:K45"/>
    <mergeCell ref="B44:C44"/>
    <mergeCell ref="B45:C45"/>
    <mergeCell ref="F44:G44"/>
    <mergeCell ref="F45:G45"/>
    <mergeCell ref="H44:I44"/>
    <mergeCell ref="H45:I45"/>
    <mergeCell ref="H41:I41"/>
    <mergeCell ref="J41:K41"/>
    <mergeCell ref="A31:L31"/>
    <mergeCell ref="A32:L35"/>
    <mergeCell ref="A36:L36"/>
    <mergeCell ref="A37:L37"/>
    <mergeCell ref="J40:K40"/>
    <mergeCell ref="H40:I40"/>
    <mergeCell ref="B39:C40"/>
    <mergeCell ref="F39:G40"/>
    <mergeCell ref="H39:L39"/>
    <mergeCell ref="B41:C41"/>
    <mergeCell ref="F41:G41"/>
    <mergeCell ref="A39:A40"/>
    <mergeCell ref="H2:K6"/>
    <mergeCell ref="A10:L10"/>
    <mergeCell ref="A11:L12"/>
    <mergeCell ref="A14:A16"/>
    <mergeCell ref="B18:L18"/>
    <mergeCell ref="B19:L19"/>
    <mergeCell ref="B14:B16"/>
    <mergeCell ref="C14:C16"/>
    <mergeCell ref="L14:L16"/>
    <mergeCell ref="H15:H16"/>
    <mergeCell ref="I15:I16"/>
    <mergeCell ref="K15:K16"/>
    <mergeCell ref="D14:K14"/>
    <mergeCell ref="J15:J16"/>
    <mergeCell ref="F15:F16"/>
    <mergeCell ref="G15:G16"/>
  </mergeCells>
  <phoneticPr fontId="0" type="noConversion"/>
  <printOptions horizontalCentered="1"/>
  <pageMargins left="0.78740157480314965" right="0.78740157480314965" top="1.1811023622047245" bottom="0.59055118110236227" header="0" footer="0"/>
  <pageSetup paperSize="9" scale="70" fitToHeight="0" orientation="landscape" useFirstPageNumber="1" r:id="rId1"/>
  <headerFooter differentFirst="1">
    <oddHeader>&amp;C&amp;P</oddHeader>
    <evenHeader>&amp;C&amp;P</even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44"/>
  <sheetViews>
    <sheetView view="pageBreakPreview" zoomScale="87" zoomScaleNormal="100" zoomScaleSheetLayoutView="87" workbookViewId="0">
      <selection activeCell="B2" sqref="A2:B44"/>
    </sheetView>
  </sheetViews>
  <sheetFormatPr defaultColWidth="9.140625" defaultRowHeight="15.75" x14ac:dyDescent="0.25"/>
  <cols>
    <col min="1" max="1" width="30.8554687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32"/>
      <c r="B2" s="33" t="s">
        <v>131</v>
      </c>
    </row>
    <row r="3" spans="1:4" ht="18.75" x14ac:dyDescent="0.3">
      <c r="A3" s="32"/>
      <c r="B3" s="33" t="s">
        <v>132</v>
      </c>
    </row>
    <row r="4" spans="1:4" ht="18.75" x14ac:dyDescent="0.3">
      <c r="A4" s="32"/>
      <c r="B4" s="33" t="s">
        <v>133</v>
      </c>
    </row>
    <row r="5" spans="1:4" ht="18.75" x14ac:dyDescent="0.3">
      <c r="A5" s="32"/>
      <c r="B5" s="33" t="s">
        <v>134</v>
      </c>
    </row>
    <row r="6" spans="1:4" x14ac:dyDescent="0.25">
      <c r="A6" s="32"/>
      <c r="B6" s="34" t="s">
        <v>36</v>
      </c>
    </row>
    <row r="7" spans="1:4" x14ac:dyDescent="0.25">
      <c r="A7" s="32"/>
      <c r="B7" s="34" t="s">
        <v>37</v>
      </c>
    </row>
    <row r="8" spans="1:4" x14ac:dyDescent="0.25">
      <c r="A8" s="32"/>
      <c r="B8" s="34" t="s">
        <v>38</v>
      </c>
    </row>
    <row r="9" spans="1:4" x14ac:dyDescent="0.25">
      <c r="A9" s="35"/>
      <c r="B9" s="36"/>
      <c r="C9" s="6"/>
      <c r="D9" s="6"/>
    </row>
    <row r="10" spans="1:4" x14ac:dyDescent="0.25">
      <c r="A10" s="124" t="s">
        <v>90</v>
      </c>
      <c r="B10" s="124"/>
      <c r="C10" s="11"/>
      <c r="D10" s="6"/>
    </row>
    <row r="11" spans="1:4" x14ac:dyDescent="0.25">
      <c r="A11" s="124" t="s">
        <v>91</v>
      </c>
      <c r="B11" s="124"/>
      <c r="C11" s="11"/>
      <c r="D11" s="6"/>
    </row>
    <row r="12" spans="1:4" x14ac:dyDescent="0.25">
      <c r="A12" s="124" t="s">
        <v>92</v>
      </c>
      <c r="B12" s="124"/>
      <c r="C12" s="11"/>
      <c r="D12" s="6"/>
    </row>
    <row r="13" spans="1:4" x14ac:dyDescent="0.25">
      <c r="A13" s="37" t="s">
        <v>93</v>
      </c>
      <c r="B13" s="37"/>
      <c r="C13" s="11"/>
      <c r="D13" s="6"/>
    </row>
    <row r="14" spans="1:4" x14ac:dyDescent="0.25">
      <c r="A14" s="124" t="s">
        <v>40</v>
      </c>
      <c r="B14" s="124"/>
      <c r="C14" s="6"/>
      <c r="D14" s="6"/>
    </row>
    <row r="15" spans="1:4" ht="16.5" thickBot="1" x14ac:dyDescent="0.3">
      <c r="A15" s="35"/>
      <c r="B15" s="32"/>
      <c r="C15" s="6"/>
      <c r="D15" s="6"/>
    </row>
    <row r="16" spans="1:4" ht="66" customHeight="1" x14ac:dyDescent="0.25">
      <c r="A16" s="38" t="s">
        <v>94</v>
      </c>
      <c r="B16" s="39" t="s">
        <v>146</v>
      </c>
      <c r="C16" s="6"/>
      <c r="D16" s="6"/>
    </row>
    <row r="17" spans="1:4" ht="137.25" customHeight="1" x14ac:dyDescent="0.25">
      <c r="A17" s="40" t="s">
        <v>95</v>
      </c>
      <c r="B17" s="41" t="s">
        <v>144</v>
      </c>
      <c r="C17" s="6"/>
      <c r="D17" s="6"/>
    </row>
    <row r="18" spans="1:4" ht="105.75" customHeight="1" x14ac:dyDescent="0.25">
      <c r="A18" s="40" t="s">
        <v>96</v>
      </c>
      <c r="B18" s="41" t="s">
        <v>145</v>
      </c>
      <c r="C18" s="6"/>
      <c r="D18" s="6"/>
    </row>
    <row r="19" spans="1:4" ht="94.5" customHeight="1" thickBot="1" x14ac:dyDescent="0.3">
      <c r="A19" s="42" t="s">
        <v>98</v>
      </c>
      <c r="B19" s="43" t="s">
        <v>100</v>
      </c>
      <c r="C19" s="6"/>
      <c r="D19" s="6"/>
    </row>
    <row r="20" spans="1:4" ht="75" customHeight="1" x14ac:dyDescent="0.25">
      <c r="A20" s="44"/>
      <c r="B20" s="44"/>
    </row>
    <row r="21" spans="1:4" ht="18.75" x14ac:dyDescent="0.3">
      <c r="A21" s="45" t="s">
        <v>102</v>
      </c>
      <c r="B21" s="44"/>
    </row>
    <row r="22" spans="1:4" x14ac:dyDescent="0.25">
      <c r="A22" s="44"/>
      <c r="B22" s="44"/>
    </row>
    <row r="23" spans="1:4" x14ac:dyDescent="0.25">
      <c r="A23" s="44"/>
      <c r="B23" s="44"/>
    </row>
    <row r="24" spans="1:4" x14ac:dyDescent="0.25">
      <c r="A24" s="44"/>
      <c r="B24" s="44"/>
    </row>
    <row r="25" spans="1:4" x14ac:dyDescent="0.25">
      <c r="A25" s="44"/>
      <c r="B25" s="44"/>
    </row>
    <row r="26" spans="1:4" x14ac:dyDescent="0.25">
      <c r="A26" s="44"/>
      <c r="B26" s="44"/>
    </row>
    <row r="27" spans="1:4" x14ac:dyDescent="0.25">
      <c r="A27" s="44"/>
      <c r="B27" s="44"/>
    </row>
    <row r="28" spans="1:4" x14ac:dyDescent="0.25">
      <c r="A28" s="44"/>
      <c r="B28" s="44"/>
    </row>
    <row r="29" spans="1:4" x14ac:dyDescent="0.25">
      <c r="A29" s="44"/>
      <c r="B29" s="44"/>
    </row>
    <row r="30" spans="1:4" x14ac:dyDescent="0.25">
      <c r="A30" s="44"/>
      <c r="B30" s="44"/>
    </row>
    <row r="31" spans="1:4" x14ac:dyDescent="0.25">
      <c r="A31" s="44"/>
      <c r="B31" s="44"/>
    </row>
    <row r="32" spans="1:4" x14ac:dyDescent="0.25">
      <c r="A32" s="44"/>
      <c r="B32" s="44"/>
    </row>
    <row r="33" spans="1:2" x14ac:dyDescent="0.25">
      <c r="A33" s="44"/>
      <c r="B33" s="44"/>
    </row>
    <row r="34" spans="1:2" x14ac:dyDescent="0.25">
      <c r="A34" s="44"/>
      <c r="B34" s="44"/>
    </row>
    <row r="35" spans="1:2" x14ac:dyDescent="0.25">
      <c r="A35" s="44"/>
      <c r="B35" s="44"/>
    </row>
    <row r="36" spans="1:2" x14ac:dyDescent="0.25">
      <c r="A36" s="44"/>
      <c r="B36" s="44"/>
    </row>
    <row r="37" spans="1:2" x14ac:dyDescent="0.25">
      <c r="A37" s="44"/>
      <c r="B37" s="44"/>
    </row>
    <row r="38" spans="1:2" x14ac:dyDescent="0.25">
      <c r="A38" s="44"/>
      <c r="B38" s="44"/>
    </row>
    <row r="39" spans="1:2" x14ac:dyDescent="0.25">
      <c r="A39" s="44"/>
      <c r="B39" s="44"/>
    </row>
    <row r="40" spans="1:2" x14ac:dyDescent="0.25">
      <c r="A40" s="44"/>
      <c r="B40" s="44"/>
    </row>
    <row r="41" spans="1:2" x14ac:dyDescent="0.25">
      <c r="A41" s="44"/>
      <c r="B41" s="44"/>
    </row>
    <row r="42" spans="1:2" x14ac:dyDescent="0.25">
      <c r="A42" s="44"/>
      <c r="B42" s="44"/>
    </row>
    <row r="43" spans="1:2" x14ac:dyDescent="0.25">
      <c r="A43" s="44"/>
      <c r="B43" s="44"/>
    </row>
    <row r="44" spans="1:2" x14ac:dyDescent="0.25">
      <c r="A44" s="44"/>
      <c r="B44" s="44"/>
    </row>
  </sheetData>
  <mergeCells count="4">
    <mergeCell ref="A10:B10"/>
    <mergeCell ref="A11:B11"/>
    <mergeCell ref="A12:B12"/>
    <mergeCell ref="A14:B14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1"/>
  <sheetViews>
    <sheetView topLeftCell="A7" workbookViewId="0">
      <selection activeCell="F27" sqref="F27"/>
    </sheetView>
  </sheetViews>
  <sheetFormatPr defaultColWidth="9.140625" defaultRowHeight="15.75" x14ac:dyDescent="0.25"/>
  <cols>
    <col min="1" max="1" width="8.5703125" style="6" customWidth="1"/>
    <col min="2" max="2" width="19" style="6" customWidth="1"/>
    <col min="3" max="3" width="13.140625" style="6" customWidth="1"/>
    <col min="4" max="4" width="10.42578125" style="6" customWidth="1"/>
    <col min="5" max="5" width="10.140625" style="6" customWidth="1"/>
    <col min="6" max="6" width="14.140625" style="6" customWidth="1"/>
    <col min="7" max="7" width="7.7109375" style="6" customWidth="1"/>
    <col min="8" max="9" width="8" style="6" customWidth="1"/>
    <col min="10" max="10" width="7.42578125" style="6" customWidth="1"/>
    <col min="11" max="11" width="8.5703125" style="6" customWidth="1"/>
    <col min="12" max="12" width="7.5703125" style="6" customWidth="1"/>
    <col min="13" max="13" width="6.85546875" style="6" customWidth="1"/>
    <col min="14" max="15" width="7" style="6" customWidth="1"/>
    <col min="16" max="16384" width="9.140625" style="6"/>
  </cols>
  <sheetData>
    <row r="2" spans="1:15" ht="18.75" x14ac:dyDescent="0.3">
      <c r="J2" s="31" t="s">
        <v>89</v>
      </c>
    </row>
    <row r="3" spans="1:15" ht="18.75" x14ac:dyDescent="0.3">
      <c r="J3" s="31" t="s">
        <v>129</v>
      </c>
    </row>
    <row r="4" spans="1:15" ht="18.75" x14ac:dyDescent="0.3">
      <c r="J4" s="31" t="s">
        <v>37</v>
      </c>
    </row>
    <row r="5" spans="1:15" ht="18.75" x14ac:dyDescent="0.3">
      <c r="J5" s="31" t="s">
        <v>135</v>
      </c>
    </row>
    <row r="6" spans="1:15" x14ac:dyDescent="0.25">
      <c r="O6" s="29" t="s">
        <v>36</v>
      </c>
    </row>
    <row r="7" spans="1:15" x14ac:dyDescent="0.25">
      <c r="O7" s="29" t="s">
        <v>37</v>
      </c>
    </row>
    <row r="8" spans="1:15" x14ac:dyDescent="0.25">
      <c r="O8" s="29" t="s">
        <v>38</v>
      </c>
    </row>
    <row r="9" spans="1:15" x14ac:dyDescent="0.25">
      <c r="A9" s="7"/>
    </row>
    <row r="10" spans="1:15" x14ac:dyDescent="0.25">
      <c r="G10" s="10" t="s">
        <v>50</v>
      </c>
    </row>
    <row r="11" spans="1:15" x14ac:dyDescent="0.25">
      <c r="G11" s="10" t="s">
        <v>51</v>
      </c>
    </row>
    <row r="12" spans="1:15" x14ac:dyDescent="0.25">
      <c r="G12" s="10" t="s">
        <v>41</v>
      </c>
    </row>
    <row r="13" spans="1:15" x14ac:dyDescent="0.25">
      <c r="G13" s="10" t="s">
        <v>39</v>
      </c>
    </row>
    <row r="14" spans="1:15" x14ac:dyDescent="0.25">
      <c r="G14" s="10" t="s">
        <v>40</v>
      </c>
    </row>
    <row r="15" spans="1:15" x14ac:dyDescent="0.25">
      <c r="A15" s="7"/>
    </row>
    <row r="16" spans="1:15" ht="45.75" customHeight="1" x14ac:dyDescent="0.25">
      <c r="A16" s="125" t="s">
        <v>136</v>
      </c>
      <c r="B16" s="125" t="s">
        <v>52</v>
      </c>
      <c r="C16" s="125" t="s">
        <v>53</v>
      </c>
      <c r="D16" s="125" t="s">
        <v>54</v>
      </c>
      <c r="E16" s="125" t="s">
        <v>55</v>
      </c>
      <c r="F16" s="125"/>
      <c r="G16" s="125" t="s">
        <v>56</v>
      </c>
      <c r="H16" s="125"/>
      <c r="I16" s="125" t="s">
        <v>57</v>
      </c>
      <c r="J16" s="125"/>
      <c r="K16" s="125"/>
      <c r="L16" s="125"/>
      <c r="M16" s="125"/>
      <c r="N16" s="125"/>
      <c r="O16" s="125"/>
    </row>
    <row r="17" spans="1:15" ht="24" customHeight="1" x14ac:dyDescent="0.25">
      <c r="A17" s="125"/>
      <c r="B17" s="125"/>
      <c r="C17" s="125"/>
      <c r="D17" s="125"/>
      <c r="E17" s="125" t="s">
        <v>58</v>
      </c>
      <c r="F17" s="125" t="s">
        <v>59</v>
      </c>
      <c r="G17" s="125" t="s">
        <v>60</v>
      </c>
      <c r="H17" s="125" t="s">
        <v>61</v>
      </c>
      <c r="I17" s="125" t="s">
        <v>62</v>
      </c>
      <c r="J17" s="18" t="s">
        <v>63</v>
      </c>
      <c r="K17" s="18" t="s">
        <v>65</v>
      </c>
      <c r="L17" s="18" t="s">
        <v>67</v>
      </c>
      <c r="M17" s="125" t="s">
        <v>137</v>
      </c>
      <c r="N17" s="125" t="s">
        <v>138</v>
      </c>
      <c r="O17" s="125" t="s">
        <v>139</v>
      </c>
    </row>
    <row r="18" spans="1:15" ht="95.25" customHeight="1" x14ac:dyDescent="0.25">
      <c r="A18" s="125"/>
      <c r="B18" s="125"/>
      <c r="C18" s="125"/>
      <c r="D18" s="125"/>
      <c r="E18" s="125"/>
      <c r="F18" s="125"/>
      <c r="G18" s="125"/>
      <c r="H18" s="125"/>
      <c r="I18" s="125"/>
      <c r="J18" s="18" t="s">
        <v>64</v>
      </c>
      <c r="K18" s="18" t="s">
        <v>66</v>
      </c>
      <c r="L18" s="18" t="s">
        <v>68</v>
      </c>
      <c r="M18" s="125"/>
      <c r="N18" s="125"/>
      <c r="O18" s="125"/>
    </row>
    <row r="19" spans="1:15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</row>
    <row r="20" spans="1:15" ht="80.25" customHeight="1" x14ac:dyDescent="0.25">
      <c r="A20" s="19"/>
      <c r="B20" s="19" t="s">
        <v>69</v>
      </c>
      <c r="C20" s="19" t="s">
        <v>70</v>
      </c>
      <c r="D20" s="19" t="s">
        <v>130</v>
      </c>
      <c r="E20" s="19"/>
      <c r="F20" s="19"/>
      <c r="G20" s="18" t="s">
        <v>71</v>
      </c>
      <c r="H20" s="18" t="s">
        <v>47</v>
      </c>
      <c r="I20" s="19"/>
      <c r="J20" s="19"/>
      <c r="K20" s="19"/>
      <c r="L20" s="19"/>
      <c r="M20" s="19"/>
      <c r="N20" s="19"/>
      <c r="O20" s="19"/>
    </row>
    <row r="21" spans="1:15" ht="32.25" customHeight="1" x14ac:dyDescent="0.25">
      <c r="A21" s="19"/>
      <c r="B21" s="24" t="s">
        <v>72</v>
      </c>
      <c r="C21" s="24" t="s">
        <v>70</v>
      </c>
      <c r="D21" s="24"/>
      <c r="E21" s="25">
        <v>38820.160000000003</v>
      </c>
      <c r="F21" s="25">
        <v>87430</v>
      </c>
      <c r="G21" s="24"/>
      <c r="H21" s="24"/>
      <c r="I21" s="25">
        <f>SUM(J21:O21)</f>
        <v>43715</v>
      </c>
      <c r="J21" s="25">
        <v>0</v>
      </c>
      <c r="K21" s="25">
        <v>43715</v>
      </c>
      <c r="L21" s="24"/>
      <c r="M21" s="24"/>
      <c r="N21" s="24"/>
      <c r="O21" s="24"/>
    </row>
    <row r="22" spans="1:15" ht="17.25" customHeight="1" x14ac:dyDescent="0.25">
      <c r="A22" s="19"/>
      <c r="B22" s="19" t="s">
        <v>42</v>
      </c>
      <c r="C22" s="19"/>
      <c r="D22" s="19"/>
      <c r="E22" s="19"/>
      <c r="F22" s="19"/>
      <c r="G22" s="19"/>
      <c r="H22" s="19"/>
      <c r="I22" s="18">
        <f t="shared" ref="I22:I59" si="0">SUM(J22:O22)</f>
        <v>0</v>
      </c>
      <c r="J22" s="19"/>
      <c r="K22" s="19"/>
      <c r="L22" s="19"/>
      <c r="M22" s="19"/>
      <c r="N22" s="19"/>
      <c r="O22" s="19"/>
    </row>
    <row r="23" spans="1:15" ht="19.5" customHeight="1" x14ac:dyDescent="0.25">
      <c r="A23" s="19"/>
      <c r="B23" s="19" t="s">
        <v>43</v>
      </c>
      <c r="C23" s="19"/>
      <c r="D23" s="19"/>
      <c r="E23" s="19"/>
      <c r="F23" s="19"/>
      <c r="G23" s="19"/>
      <c r="H23" s="19"/>
      <c r="I23" s="18">
        <f t="shared" si="0"/>
        <v>0</v>
      </c>
      <c r="J23" s="19"/>
      <c r="K23" s="19"/>
      <c r="L23" s="19"/>
      <c r="M23" s="19"/>
      <c r="N23" s="19"/>
      <c r="O23" s="19"/>
    </row>
    <row r="24" spans="1:15" ht="21" customHeight="1" x14ac:dyDescent="0.25">
      <c r="A24" s="19"/>
      <c r="B24" s="19" t="s">
        <v>44</v>
      </c>
      <c r="C24" s="19"/>
      <c r="D24" s="19"/>
      <c r="E24" s="18">
        <v>19410.080000000002</v>
      </c>
      <c r="F24" s="18">
        <v>43715</v>
      </c>
      <c r="G24" s="19"/>
      <c r="H24" s="19"/>
      <c r="I24" s="18">
        <f t="shared" si="0"/>
        <v>43715</v>
      </c>
      <c r="J24" s="18">
        <v>0</v>
      </c>
      <c r="K24" s="18">
        <v>43715</v>
      </c>
      <c r="L24" s="19"/>
      <c r="M24" s="19"/>
      <c r="N24" s="19"/>
      <c r="O24" s="19"/>
    </row>
    <row r="25" spans="1:15" ht="20.25" customHeight="1" x14ac:dyDescent="0.25">
      <c r="A25" s="19"/>
      <c r="B25" s="19" t="s">
        <v>45</v>
      </c>
      <c r="C25" s="19"/>
      <c r="D25" s="19"/>
      <c r="E25" s="19"/>
      <c r="F25" s="19"/>
      <c r="G25" s="19"/>
      <c r="H25" s="19"/>
      <c r="I25" s="18">
        <f t="shared" si="0"/>
        <v>0</v>
      </c>
      <c r="J25" s="19"/>
      <c r="K25" s="19"/>
      <c r="L25" s="19"/>
      <c r="M25" s="19"/>
      <c r="N25" s="19"/>
      <c r="O25" s="19"/>
    </row>
    <row r="26" spans="1:15" ht="37.5" customHeight="1" x14ac:dyDescent="0.25">
      <c r="A26" s="19"/>
      <c r="B26" s="19" t="s">
        <v>73</v>
      </c>
      <c r="C26" s="19" t="s">
        <v>74</v>
      </c>
      <c r="D26" s="19" t="s">
        <v>130</v>
      </c>
      <c r="E26" s="19"/>
      <c r="F26" s="19"/>
      <c r="G26" s="19"/>
      <c r="H26" s="19"/>
      <c r="I26" s="18">
        <f t="shared" si="0"/>
        <v>0</v>
      </c>
      <c r="J26" s="19"/>
      <c r="K26" s="19"/>
      <c r="L26" s="19"/>
      <c r="M26" s="19"/>
      <c r="N26" s="19"/>
      <c r="O26" s="19"/>
    </row>
    <row r="27" spans="1:15" ht="33.75" customHeight="1" x14ac:dyDescent="0.25">
      <c r="A27" s="19"/>
      <c r="B27" s="24" t="s">
        <v>75</v>
      </c>
      <c r="C27" s="24"/>
      <c r="D27" s="24"/>
      <c r="E27" s="25">
        <v>26035</v>
      </c>
      <c r="F27" s="25">
        <v>26035</v>
      </c>
      <c r="G27" s="25" t="s">
        <v>46</v>
      </c>
      <c r="H27" s="25" t="s">
        <v>46</v>
      </c>
      <c r="I27" s="25">
        <f t="shared" si="0"/>
        <v>26035</v>
      </c>
      <c r="J27" s="28">
        <v>5601.6</v>
      </c>
      <c r="K27" s="28">
        <v>20433.400000000001</v>
      </c>
      <c r="L27" s="24"/>
      <c r="M27" s="24"/>
      <c r="N27" s="24"/>
      <c r="O27" s="24"/>
    </row>
    <row r="28" spans="1:15" ht="32.25" customHeight="1" x14ac:dyDescent="0.25">
      <c r="A28" s="19"/>
      <c r="B28" s="19" t="s">
        <v>42</v>
      </c>
      <c r="C28" s="19"/>
      <c r="D28" s="19"/>
      <c r="E28" s="19"/>
      <c r="F28" s="19"/>
      <c r="G28" s="19"/>
      <c r="H28" s="19"/>
      <c r="I28" s="18">
        <f t="shared" si="0"/>
        <v>0</v>
      </c>
      <c r="J28" s="19"/>
      <c r="K28" s="19"/>
      <c r="L28" s="19"/>
      <c r="M28" s="19"/>
      <c r="N28" s="19"/>
      <c r="O28" s="19"/>
    </row>
    <row r="29" spans="1:15" ht="21" customHeight="1" x14ac:dyDescent="0.25">
      <c r="A29" s="19"/>
      <c r="B29" s="19" t="s">
        <v>43</v>
      </c>
      <c r="C29" s="19"/>
      <c r="D29" s="19"/>
      <c r="E29" s="19"/>
      <c r="F29" s="19"/>
      <c r="G29" s="19"/>
      <c r="H29" s="19"/>
      <c r="I29" s="18">
        <f t="shared" si="0"/>
        <v>0</v>
      </c>
      <c r="J29" s="19"/>
      <c r="K29" s="19"/>
      <c r="L29" s="19"/>
      <c r="M29" s="19"/>
      <c r="N29" s="19"/>
      <c r="O29" s="19"/>
    </row>
    <row r="30" spans="1:15" ht="21" customHeight="1" x14ac:dyDescent="0.25">
      <c r="A30" s="19"/>
      <c r="B30" s="19" t="s">
        <v>44</v>
      </c>
      <c r="C30" s="19"/>
      <c r="D30" s="19"/>
      <c r="E30" s="18">
        <v>26035</v>
      </c>
      <c r="F30" s="18">
        <v>26035</v>
      </c>
      <c r="G30" s="18" t="s">
        <v>46</v>
      </c>
      <c r="H30" s="18" t="s">
        <v>46</v>
      </c>
      <c r="I30" s="18">
        <f t="shared" si="0"/>
        <v>26035</v>
      </c>
      <c r="J30" s="18">
        <v>5601.6</v>
      </c>
      <c r="K30" s="19">
        <v>20433.400000000001</v>
      </c>
      <c r="L30" s="19"/>
      <c r="M30" s="19"/>
      <c r="N30" s="19"/>
      <c r="O30" s="19"/>
    </row>
    <row r="31" spans="1:15" ht="22.5" customHeight="1" x14ac:dyDescent="0.25">
      <c r="A31" s="19"/>
      <c r="B31" s="19" t="s">
        <v>45</v>
      </c>
      <c r="C31" s="19"/>
      <c r="D31" s="19"/>
      <c r="E31" s="19"/>
      <c r="F31" s="19"/>
      <c r="G31" s="19"/>
      <c r="H31" s="19"/>
      <c r="I31" s="18">
        <f t="shared" si="0"/>
        <v>0</v>
      </c>
      <c r="J31" s="19"/>
      <c r="K31" s="19"/>
      <c r="L31" s="19"/>
      <c r="M31" s="19"/>
      <c r="N31" s="19"/>
      <c r="O31" s="19"/>
    </row>
    <row r="32" spans="1:15" ht="54" customHeight="1" x14ac:dyDescent="0.25">
      <c r="A32" s="19"/>
      <c r="B32" s="19" t="s">
        <v>76</v>
      </c>
      <c r="C32" s="19" t="s">
        <v>77</v>
      </c>
      <c r="D32" s="19" t="s">
        <v>130</v>
      </c>
      <c r="E32" s="19"/>
      <c r="F32" s="19"/>
      <c r="G32" s="19"/>
      <c r="H32" s="19"/>
      <c r="I32" s="18">
        <f t="shared" si="0"/>
        <v>0</v>
      </c>
      <c r="J32" s="19"/>
      <c r="K32" s="19"/>
      <c r="L32" s="19"/>
      <c r="M32" s="19"/>
      <c r="N32" s="19"/>
      <c r="O32" s="19"/>
    </row>
    <row r="33" spans="1:15" ht="33" customHeight="1" x14ac:dyDescent="0.25">
      <c r="A33" s="19"/>
      <c r="B33" s="24" t="s">
        <v>78</v>
      </c>
      <c r="C33" s="24"/>
      <c r="D33" s="24"/>
      <c r="E33" s="25">
        <v>35773</v>
      </c>
      <c r="F33" s="25">
        <v>35773</v>
      </c>
      <c r="G33" s="25" t="s">
        <v>46</v>
      </c>
      <c r="H33" s="25" t="s">
        <v>48</v>
      </c>
      <c r="I33" s="25">
        <f>SUM(J33:O33)</f>
        <v>17886.5</v>
      </c>
      <c r="J33" s="25">
        <f>J36</f>
        <v>1100</v>
      </c>
      <c r="K33" s="25">
        <f>K36</f>
        <v>10210.450000000001</v>
      </c>
      <c r="L33" s="25">
        <f>L36</f>
        <v>6576.05</v>
      </c>
      <c r="M33" s="24"/>
      <c r="N33" s="24"/>
      <c r="O33" s="24"/>
    </row>
    <row r="34" spans="1:15" ht="20.25" customHeight="1" x14ac:dyDescent="0.25">
      <c r="A34" s="19"/>
      <c r="B34" s="19" t="s">
        <v>42</v>
      </c>
      <c r="C34" s="19"/>
      <c r="D34" s="19"/>
      <c r="E34" s="19"/>
      <c r="F34" s="19"/>
      <c r="G34" s="19"/>
      <c r="H34" s="19"/>
      <c r="I34" s="18">
        <f t="shared" si="0"/>
        <v>0</v>
      </c>
      <c r="J34" s="19"/>
      <c r="K34" s="19"/>
      <c r="L34" s="19"/>
      <c r="M34" s="19"/>
      <c r="N34" s="19"/>
      <c r="O34" s="19"/>
    </row>
    <row r="35" spans="1:15" ht="17.25" customHeight="1" x14ac:dyDescent="0.25">
      <c r="A35" s="19"/>
      <c r="B35" s="19" t="s">
        <v>43</v>
      </c>
      <c r="C35" s="19"/>
      <c r="D35" s="19"/>
      <c r="E35" s="19"/>
      <c r="F35" s="19"/>
      <c r="G35" s="19"/>
      <c r="H35" s="19"/>
      <c r="I35" s="18">
        <f t="shared" si="0"/>
        <v>0</v>
      </c>
      <c r="J35" s="19"/>
      <c r="K35" s="19"/>
      <c r="L35" s="19"/>
      <c r="M35" s="19"/>
      <c r="N35" s="19"/>
      <c r="O35" s="19"/>
    </row>
    <row r="36" spans="1:15" ht="18" customHeight="1" x14ac:dyDescent="0.25">
      <c r="A36" s="19"/>
      <c r="B36" s="19" t="s">
        <v>44</v>
      </c>
      <c r="C36" s="19"/>
      <c r="D36" s="19"/>
      <c r="E36" s="18">
        <v>17886.5</v>
      </c>
      <c r="F36" s="18">
        <v>17886.5</v>
      </c>
      <c r="G36" s="19"/>
      <c r="H36" s="19"/>
      <c r="I36" s="18">
        <f t="shared" si="0"/>
        <v>17886.5</v>
      </c>
      <c r="J36" s="18">
        <v>1100</v>
      </c>
      <c r="K36" s="18">
        <f>11310.45-J36</f>
        <v>10210.450000000001</v>
      </c>
      <c r="L36" s="18">
        <v>6576.05</v>
      </c>
      <c r="M36" s="19"/>
      <c r="N36" s="19"/>
      <c r="O36" s="19"/>
    </row>
    <row r="37" spans="1:15" ht="20.25" customHeight="1" x14ac:dyDescent="0.25">
      <c r="A37" s="19"/>
      <c r="B37" s="19" t="s">
        <v>45</v>
      </c>
      <c r="C37" s="19"/>
      <c r="D37" s="19"/>
      <c r="E37" s="19"/>
      <c r="F37" s="19"/>
      <c r="G37" s="19"/>
      <c r="H37" s="19"/>
      <c r="I37" s="18">
        <f t="shared" si="0"/>
        <v>0</v>
      </c>
      <c r="J37" s="19"/>
      <c r="K37" s="19"/>
      <c r="L37" s="19"/>
      <c r="M37" s="19"/>
      <c r="N37" s="19"/>
      <c r="O37" s="19"/>
    </row>
    <row r="38" spans="1:15" ht="38.25" customHeight="1" x14ac:dyDescent="0.25">
      <c r="A38" s="19"/>
      <c r="B38" s="19" t="s">
        <v>79</v>
      </c>
      <c r="C38" s="19" t="s">
        <v>80</v>
      </c>
      <c r="D38" s="19" t="s">
        <v>130</v>
      </c>
      <c r="E38" s="19"/>
      <c r="F38" s="19"/>
      <c r="G38" s="19"/>
      <c r="H38" s="19"/>
      <c r="I38" s="18">
        <f t="shared" si="0"/>
        <v>0</v>
      </c>
      <c r="J38" s="19"/>
      <c r="K38" s="19"/>
      <c r="L38" s="19"/>
      <c r="M38" s="19"/>
      <c r="N38" s="19"/>
      <c r="O38" s="19"/>
    </row>
    <row r="39" spans="1:15" ht="36" customHeight="1" x14ac:dyDescent="0.25">
      <c r="A39" s="19"/>
      <c r="B39" s="24" t="s">
        <v>81</v>
      </c>
      <c r="C39" s="24"/>
      <c r="D39" s="24"/>
      <c r="E39" s="25">
        <v>331963.12</v>
      </c>
      <c r="F39" s="25">
        <v>331963.12</v>
      </c>
      <c r="G39" s="25" t="s">
        <v>82</v>
      </c>
      <c r="H39" s="25" t="s">
        <v>49</v>
      </c>
      <c r="I39" s="25">
        <f t="shared" si="0"/>
        <v>83979.95</v>
      </c>
      <c r="J39" s="25">
        <f>J42</f>
        <v>0</v>
      </c>
      <c r="K39" s="25">
        <v>9214.5499999999993</v>
      </c>
      <c r="L39" s="25">
        <v>19243.099999999999</v>
      </c>
      <c r="M39" s="25">
        <v>19046.599999999999</v>
      </c>
      <c r="N39" s="25">
        <v>18350.150000000001</v>
      </c>
      <c r="O39" s="25">
        <v>18125.55</v>
      </c>
    </row>
    <row r="40" spans="1:15" ht="17.25" customHeight="1" x14ac:dyDescent="0.25">
      <c r="A40" s="19"/>
      <c r="B40" s="19" t="s">
        <v>42</v>
      </c>
      <c r="C40" s="19"/>
      <c r="D40" s="19"/>
      <c r="E40" s="19"/>
      <c r="F40" s="19"/>
      <c r="G40" s="19"/>
      <c r="H40" s="19"/>
      <c r="I40" s="18">
        <f t="shared" si="0"/>
        <v>0</v>
      </c>
      <c r="J40" s="19"/>
      <c r="K40" s="19"/>
      <c r="L40" s="19"/>
      <c r="M40" s="19"/>
      <c r="N40" s="19"/>
      <c r="O40" s="19"/>
    </row>
    <row r="41" spans="1:15" ht="19.5" customHeight="1" x14ac:dyDescent="0.25">
      <c r="A41" s="19"/>
      <c r="B41" s="19" t="s">
        <v>43</v>
      </c>
      <c r="C41" s="19"/>
      <c r="D41" s="19"/>
      <c r="E41" s="19"/>
      <c r="F41" s="19"/>
      <c r="G41" s="19"/>
      <c r="H41" s="19"/>
      <c r="I41" s="18">
        <f t="shared" si="0"/>
        <v>0</v>
      </c>
      <c r="J41" s="19"/>
      <c r="K41" s="19"/>
      <c r="L41" s="19"/>
      <c r="M41" s="19"/>
      <c r="N41" s="19"/>
      <c r="O41" s="19"/>
    </row>
    <row r="42" spans="1:15" ht="15.75" customHeight="1" x14ac:dyDescent="0.25">
      <c r="A42" s="19"/>
      <c r="B42" s="19" t="s">
        <v>44</v>
      </c>
      <c r="C42" s="19"/>
      <c r="D42" s="19"/>
      <c r="E42" s="19"/>
      <c r="F42" s="19"/>
      <c r="G42" s="19"/>
      <c r="H42" s="19"/>
      <c r="I42" s="18">
        <f t="shared" si="0"/>
        <v>93390.95</v>
      </c>
      <c r="J42" s="18">
        <v>0</v>
      </c>
      <c r="K42" s="18">
        <v>5000</v>
      </c>
      <c r="L42" s="18">
        <f>37868.65-5000</f>
        <v>32868.65</v>
      </c>
      <c r="M42" s="18">
        <v>19046.599999999999</v>
      </c>
      <c r="N42" s="18">
        <v>18350.150000000001</v>
      </c>
      <c r="O42" s="18">
        <v>18125.55</v>
      </c>
    </row>
    <row r="43" spans="1:15" ht="18" customHeight="1" x14ac:dyDescent="0.25">
      <c r="A43" s="19"/>
      <c r="B43" s="19" t="s">
        <v>45</v>
      </c>
      <c r="C43" s="19"/>
      <c r="D43" s="19"/>
      <c r="E43" s="19"/>
      <c r="F43" s="19"/>
      <c r="G43" s="19"/>
      <c r="H43" s="19"/>
      <c r="I43" s="18">
        <f t="shared" si="0"/>
        <v>0</v>
      </c>
      <c r="J43" s="19"/>
      <c r="K43" s="19"/>
      <c r="L43" s="19"/>
      <c r="M43" s="19"/>
      <c r="N43" s="19"/>
      <c r="O43" s="19"/>
    </row>
    <row r="44" spans="1:15" ht="48.75" customHeight="1" x14ac:dyDescent="0.25">
      <c r="A44" s="19"/>
      <c r="B44" s="19" t="s">
        <v>83</v>
      </c>
      <c r="C44" s="19" t="s">
        <v>84</v>
      </c>
      <c r="D44" s="19" t="s">
        <v>130</v>
      </c>
      <c r="E44" s="19"/>
      <c r="F44" s="19"/>
      <c r="G44" s="19"/>
      <c r="H44" s="19"/>
      <c r="I44" s="18">
        <f t="shared" si="0"/>
        <v>0</v>
      </c>
      <c r="J44" s="19"/>
      <c r="K44" s="19"/>
      <c r="L44" s="19"/>
      <c r="M44" s="19"/>
      <c r="N44" s="19"/>
      <c r="O44" s="19"/>
    </row>
    <row r="45" spans="1:15" ht="30" customHeight="1" x14ac:dyDescent="0.25">
      <c r="A45" s="19"/>
      <c r="B45" s="24" t="s">
        <v>85</v>
      </c>
      <c r="C45" s="24"/>
      <c r="D45" s="24"/>
      <c r="E45" s="25">
        <v>426267</v>
      </c>
      <c r="F45" s="25">
        <v>507431.8</v>
      </c>
      <c r="G45" s="25" t="s">
        <v>82</v>
      </c>
      <c r="H45" s="25" t="s">
        <v>49</v>
      </c>
      <c r="I45" s="25">
        <f t="shared" si="0"/>
        <v>163715.65</v>
      </c>
      <c r="J45" s="25">
        <f>J48</f>
        <v>0</v>
      </c>
      <c r="K45" s="25">
        <f>K48</f>
        <v>55088.649999999994</v>
      </c>
      <c r="L45" s="25">
        <v>27433.35</v>
      </c>
      <c r="M45" s="25">
        <v>27359.35</v>
      </c>
      <c r="N45" s="25">
        <v>27137.4</v>
      </c>
      <c r="O45" s="25">
        <v>26696.9</v>
      </c>
    </row>
    <row r="46" spans="1:15" ht="17.25" customHeight="1" x14ac:dyDescent="0.25">
      <c r="A46" s="19"/>
      <c r="B46" s="19" t="s">
        <v>42</v>
      </c>
      <c r="C46" s="19"/>
      <c r="D46" s="19"/>
      <c r="E46" s="19"/>
      <c r="F46" s="19"/>
      <c r="G46" s="19"/>
      <c r="H46" s="19"/>
      <c r="I46" s="18">
        <f t="shared" si="0"/>
        <v>0</v>
      </c>
      <c r="J46" s="19"/>
      <c r="K46" s="19"/>
      <c r="L46" s="19"/>
      <c r="M46" s="19"/>
      <c r="N46" s="19"/>
      <c r="O46" s="19"/>
    </row>
    <row r="47" spans="1:15" ht="16.5" customHeight="1" x14ac:dyDescent="0.25">
      <c r="A47" s="19"/>
      <c r="B47" s="19" t="s">
        <v>43</v>
      </c>
      <c r="C47" s="19"/>
      <c r="D47" s="19"/>
      <c r="E47" s="19"/>
      <c r="F47" s="19"/>
      <c r="G47" s="19"/>
      <c r="H47" s="19"/>
      <c r="I47" s="18">
        <f t="shared" si="0"/>
        <v>0</v>
      </c>
      <c r="J47" s="19"/>
      <c r="K47" s="19"/>
      <c r="L47" s="19"/>
      <c r="M47" s="19"/>
      <c r="N47" s="19"/>
      <c r="O47" s="19"/>
    </row>
    <row r="48" spans="1:15" ht="19.5" customHeight="1" x14ac:dyDescent="0.25">
      <c r="A48" s="19"/>
      <c r="B48" s="19" t="s">
        <v>44</v>
      </c>
      <c r="C48" s="19"/>
      <c r="D48" s="19"/>
      <c r="E48" s="18">
        <v>191592.95</v>
      </c>
      <c r="F48" s="18">
        <v>253715.9</v>
      </c>
      <c r="G48" s="19"/>
      <c r="H48" s="19"/>
      <c r="I48" s="18">
        <f t="shared" si="0"/>
        <v>163715.65</v>
      </c>
      <c r="J48" s="18">
        <v>0</v>
      </c>
      <c r="K48" s="18">
        <v>55088.649999999994</v>
      </c>
      <c r="L48" s="18">
        <v>27433.35</v>
      </c>
      <c r="M48" s="18">
        <v>27359.35</v>
      </c>
      <c r="N48" s="18">
        <v>27137.4</v>
      </c>
      <c r="O48" s="18">
        <v>26696.9</v>
      </c>
    </row>
    <row r="49" spans="1:15" ht="17.25" customHeight="1" x14ac:dyDescent="0.25">
      <c r="A49" s="19"/>
      <c r="B49" s="19" t="s">
        <v>45</v>
      </c>
      <c r="C49" s="19"/>
      <c r="D49" s="19"/>
      <c r="E49" s="19"/>
      <c r="F49" s="19"/>
      <c r="G49" s="19"/>
      <c r="H49" s="19"/>
      <c r="I49" s="18">
        <f t="shared" si="0"/>
        <v>0</v>
      </c>
      <c r="J49" s="19"/>
      <c r="K49" s="19"/>
      <c r="L49" s="19"/>
      <c r="M49" s="19"/>
      <c r="N49" s="19"/>
      <c r="O49" s="19"/>
    </row>
    <row r="50" spans="1:15" ht="33" hidden="1" customHeight="1" x14ac:dyDescent="0.25">
      <c r="A50" s="19"/>
      <c r="B50" s="19" t="s">
        <v>86</v>
      </c>
      <c r="C50" s="19" t="s">
        <v>70</v>
      </c>
      <c r="D50" s="19" t="s">
        <v>130</v>
      </c>
      <c r="E50" s="19"/>
      <c r="F50" s="19"/>
      <c r="G50" s="19"/>
      <c r="H50" s="19"/>
      <c r="I50" s="18">
        <f t="shared" si="0"/>
        <v>0</v>
      </c>
      <c r="J50" s="19"/>
      <c r="K50" s="19"/>
      <c r="L50" s="19"/>
      <c r="M50" s="19"/>
      <c r="N50" s="19"/>
      <c r="O50" s="19"/>
    </row>
    <row r="51" spans="1:15" ht="30.75" hidden="1" customHeight="1" x14ac:dyDescent="0.25">
      <c r="A51" s="19"/>
      <c r="B51" s="24" t="s">
        <v>87</v>
      </c>
      <c r="C51" s="24"/>
      <c r="D51" s="24"/>
      <c r="E51" s="25"/>
      <c r="F51" s="25"/>
      <c r="G51" s="25">
        <v>2015</v>
      </c>
      <c r="H51" s="25">
        <v>2020</v>
      </c>
      <c r="I51" s="25"/>
      <c r="J51" s="25">
        <v>0</v>
      </c>
      <c r="K51" s="25"/>
      <c r="L51" s="25"/>
      <c r="M51" s="25"/>
      <c r="N51" s="25"/>
      <c r="O51" s="25"/>
    </row>
    <row r="52" spans="1:15" ht="19.5" hidden="1" customHeight="1" x14ac:dyDescent="0.25">
      <c r="A52" s="19"/>
      <c r="B52" s="19" t="s">
        <v>43</v>
      </c>
      <c r="C52" s="19"/>
      <c r="D52" s="19"/>
      <c r="E52" s="19"/>
      <c r="F52" s="19"/>
      <c r="G52" s="19"/>
      <c r="H52" s="19"/>
      <c r="I52" s="18">
        <f t="shared" si="0"/>
        <v>0</v>
      </c>
      <c r="J52" s="19"/>
      <c r="K52" s="19"/>
      <c r="L52" s="19"/>
      <c r="M52" s="19"/>
      <c r="N52" s="19"/>
      <c r="O52" s="19"/>
    </row>
    <row r="53" spans="1:15" ht="17.25" hidden="1" customHeight="1" x14ac:dyDescent="0.25">
      <c r="A53" s="19"/>
      <c r="B53" s="19" t="s">
        <v>44</v>
      </c>
      <c r="C53" s="19"/>
      <c r="D53" s="19"/>
      <c r="E53" s="18"/>
      <c r="F53" s="18"/>
      <c r="G53" s="19"/>
      <c r="H53" s="19"/>
      <c r="I53" s="18"/>
      <c r="J53" s="18">
        <v>0</v>
      </c>
      <c r="K53" s="18"/>
      <c r="L53" s="18"/>
      <c r="M53" s="18"/>
      <c r="N53" s="18"/>
      <c r="O53" s="18"/>
    </row>
    <row r="54" spans="1:15" ht="17.25" hidden="1" customHeight="1" x14ac:dyDescent="0.25">
      <c r="A54" s="19"/>
      <c r="B54" s="19" t="s">
        <v>45</v>
      </c>
      <c r="C54" s="19"/>
      <c r="D54" s="19"/>
      <c r="E54" s="19"/>
      <c r="F54" s="19"/>
      <c r="G54" s="19"/>
      <c r="H54" s="19"/>
      <c r="I54" s="18">
        <f t="shared" si="0"/>
        <v>0</v>
      </c>
      <c r="J54" s="19"/>
      <c r="K54" s="19"/>
      <c r="L54" s="19"/>
      <c r="M54" s="19"/>
      <c r="N54" s="19"/>
      <c r="O54" s="19"/>
    </row>
    <row r="55" spans="1:15" ht="31.5" x14ac:dyDescent="0.25">
      <c r="A55" s="19"/>
      <c r="B55" s="26" t="s">
        <v>88</v>
      </c>
      <c r="C55" s="26"/>
      <c r="D55" s="26"/>
      <c r="E55" s="27"/>
      <c r="F55" s="27"/>
      <c r="G55" s="26"/>
      <c r="H55" s="26"/>
      <c r="I55" s="27">
        <f t="shared" si="0"/>
        <v>335332.09999999998</v>
      </c>
      <c r="J55" s="27">
        <f t="shared" ref="J55:O55" si="1">J51+J45+J39+J33+J27+J21</f>
        <v>6701.6</v>
      </c>
      <c r="K55" s="27">
        <f t="shared" si="1"/>
        <v>138662.04999999999</v>
      </c>
      <c r="L55" s="27">
        <f t="shared" si="1"/>
        <v>53252.5</v>
      </c>
      <c r="M55" s="27">
        <f t="shared" si="1"/>
        <v>46405.95</v>
      </c>
      <c r="N55" s="27">
        <f t="shared" si="1"/>
        <v>45487.55</v>
      </c>
      <c r="O55" s="27">
        <f t="shared" si="1"/>
        <v>44822.45</v>
      </c>
    </row>
    <row r="56" spans="1:15" ht="15.75" customHeight="1" x14ac:dyDescent="0.25">
      <c r="A56" s="19"/>
      <c r="B56" s="19" t="s">
        <v>42</v>
      </c>
      <c r="C56" s="19"/>
      <c r="D56" s="19"/>
      <c r="E56" s="19"/>
      <c r="F56" s="19"/>
      <c r="G56" s="19"/>
      <c r="H56" s="19"/>
      <c r="I56" s="18">
        <f t="shared" si="0"/>
        <v>0</v>
      </c>
      <c r="J56" s="19"/>
      <c r="K56" s="19"/>
      <c r="L56" s="19"/>
      <c r="M56" s="19"/>
      <c r="N56" s="19"/>
      <c r="O56" s="19"/>
    </row>
    <row r="57" spans="1:15" ht="18.75" customHeight="1" x14ac:dyDescent="0.25">
      <c r="A57" s="19"/>
      <c r="B57" s="19" t="s">
        <v>43</v>
      </c>
      <c r="C57" s="19"/>
      <c r="D57" s="19"/>
      <c r="E57" s="19"/>
      <c r="F57" s="19"/>
      <c r="G57" s="19"/>
      <c r="H57" s="19"/>
      <c r="I57" s="18">
        <f t="shared" si="0"/>
        <v>0</v>
      </c>
      <c r="J57" s="19"/>
      <c r="K57" s="19"/>
      <c r="L57" s="19"/>
      <c r="M57" s="19"/>
      <c r="N57" s="19"/>
      <c r="O57" s="19"/>
    </row>
    <row r="58" spans="1:15" ht="15.75" customHeight="1" x14ac:dyDescent="0.25">
      <c r="A58" s="19"/>
      <c r="B58" s="19" t="s">
        <v>44</v>
      </c>
      <c r="C58" s="19"/>
      <c r="D58" s="19"/>
      <c r="E58" s="18">
        <f>E53+E48+E42+E36+E30+E24</f>
        <v>254924.53000000003</v>
      </c>
      <c r="F58" s="18">
        <f>F53+F48+F42+F36+F30+F24</f>
        <v>341352.4</v>
      </c>
      <c r="G58" s="19"/>
      <c r="H58" s="19"/>
      <c r="I58" s="18">
        <f t="shared" si="0"/>
        <v>344743.10000000003</v>
      </c>
      <c r="J58" s="18">
        <f t="shared" ref="J58:O58" si="2">J53+J48+J42+J36+J30+J24</f>
        <v>6701.6</v>
      </c>
      <c r="K58" s="18">
        <f t="shared" si="2"/>
        <v>134447.5</v>
      </c>
      <c r="L58" s="18">
        <f t="shared" si="2"/>
        <v>66878.05</v>
      </c>
      <c r="M58" s="18">
        <f t="shared" si="2"/>
        <v>46405.95</v>
      </c>
      <c r="N58" s="18">
        <f t="shared" si="2"/>
        <v>45487.55</v>
      </c>
      <c r="O58" s="18">
        <f t="shared" si="2"/>
        <v>44822.45</v>
      </c>
    </row>
    <row r="59" spans="1:15" ht="17.25" customHeight="1" x14ac:dyDescent="0.25">
      <c r="A59" s="19"/>
      <c r="B59" s="19" t="s">
        <v>45</v>
      </c>
      <c r="C59" s="19"/>
      <c r="D59" s="19"/>
      <c r="E59" s="19"/>
      <c r="F59" s="19"/>
      <c r="G59" s="19"/>
      <c r="H59" s="19"/>
      <c r="I59" s="18">
        <f t="shared" si="0"/>
        <v>0</v>
      </c>
      <c r="J59" s="19"/>
      <c r="K59" s="19"/>
      <c r="L59" s="19"/>
      <c r="M59" s="19"/>
      <c r="N59" s="19"/>
      <c r="O59" s="19"/>
    </row>
    <row r="60" spans="1:15" ht="75" customHeight="1" x14ac:dyDescent="0.25"/>
    <row r="61" spans="1:15" ht="18.75" x14ac:dyDescent="0.3">
      <c r="B61" s="8" t="s">
        <v>102</v>
      </c>
    </row>
  </sheetData>
  <mergeCells count="15">
    <mergeCell ref="I17:I18"/>
    <mergeCell ref="M17:M18"/>
    <mergeCell ref="N17:N18"/>
    <mergeCell ref="O17:O18"/>
    <mergeCell ref="G16:H16"/>
    <mergeCell ref="I16:O16"/>
    <mergeCell ref="G17:G18"/>
    <mergeCell ref="H17:H18"/>
    <mergeCell ref="E16:F16"/>
    <mergeCell ref="A16:A18"/>
    <mergeCell ref="B16:B18"/>
    <mergeCell ref="C16:C18"/>
    <mergeCell ref="D16:D18"/>
    <mergeCell ref="E17:E18"/>
    <mergeCell ref="F17:F18"/>
  </mergeCells>
  <phoneticPr fontId="0" type="noConversion"/>
  <pageMargins left="0.23622047244094491" right="0.15748031496062992" top="0.55118110236220474" bottom="0.19685039370078741" header="0.43307086614173229" footer="0.19685039370078741"/>
  <pageSetup paperSize="9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1"/>
  <sheetViews>
    <sheetView view="pageBreakPreview" topLeftCell="A7" zoomScale="60" zoomScaleNormal="100" workbookViewId="0">
      <selection activeCell="B19" sqref="B19"/>
    </sheetView>
  </sheetViews>
  <sheetFormatPr defaultColWidth="9.140625" defaultRowHeight="15.75" x14ac:dyDescent="0.25"/>
  <cols>
    <col min="1" max="1" width="32.2851562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6"/>
      <c r="B2" s="31" t="s">
        <v>131</v>
      </c>
    </row>
    <row r="3" spans="1:4" ht="18.75" x14ac:dyDescent="0.3">
      <c r="A3" s="6"/>
      <c r="B3" s="31" t="s">
        <v>132</v>
      </c>
    </row>
    <row r="4" spans="1:4" ht="18.75" x14ac:dyDescent="0.3">
      <c r="A4" s="6"/>
      <c r="B4" s="31" t="s">
        <v>133</v>
      </c>
    </row>
    <row r="5" spans="1:4" ht="18.75" x14ac:dyDescent="0.3">
      <c r="A5" s="6"/>
      <c r="B5" s="31" t="s">
        <v>134</v>
      </c>
    </row>
    <row r="6" spans="1:4" x14ac:dyDescent="0.25">
      <c r="A6" s="6"/>
      <c r="B6" s="29" t="s">
        <v>36</v>
      </c>
    </row>
    <row r="7" spans="1:4" x14ac:dyDescent="0.25">
      <c r="A7" s="6"/>
      <c r="B7" s="29" t="s">
        <v>37</v>
      </c>
    </row>
    <row r="8" spans="1:4" x14ac:dyDescent="0.25">
      <c r="A8" s="6"/>
      <c r="B8" s="29" t="s">
        <v>38</v>
      </c>
    </row>
    <row r="9" spans="1:4" x14ac:dyDescent="0.25">
      <c r="A9" s="7"/>
      <c r="B9" s="30"/>
      <c r="C9" s="6"/>
      <c r="D9" s="6"/>
    </row>
    <row r="10" spans="1:4" x14ac:dyDescent="0.25">
      <c r="A10" s="126" t="s">
        <v>90</v>
      </c>
      <c r="B10" s="126"/>
      <c r="C10" s="11"/>
      <c r="D10" s="6"/>
    </row>
    <row r="11" spans="1:4" x14ac:dyDescent="0.25">
      <c r="A11" s="126" t="s">
        <v>91</v>
      </c>
      <c r="B11" s="126"/>
      <c r="C11" s="11"/>
      <c r="D11" s="6"/>
    </row>
    <row r="12" spans="1:4" x14ac:dyDescent="0.25">
      <c r="A12" s="126" t="s">
        <v>92</v>
      </c>
      <c r="B12" s="126"/>
      <c r="C12" s="11"/>
      <c r="D12" s="6"/>
    </row>
    <row r="13" spans="1:4" x14ac:dyDescent="0.25">
      <c r="A13" s="11" t="s">
        <v>93</v>
      </c>
      <c r="B13" s="11"/>
      <c r="C13" s="11"/>
      <c r="D13" s="6"/>
    </row>
    <row r="14" spans="1:4" x14ac:dyDescent="0.25">
      <c r="A14" s="126" t="s">
        <v>40</v>
      </c>
      <c r="B14" s="126"/>
      <c r="C14" s="6"/>
      <c r="D14" s="6"/>
    </row>
    <row r="15" spans="1:4" ht="16.5" thickBot="1" x14ac:dyDescent="0.3">
      <c r="A15" s="7"/>
      <c r="B15" s="6"/>
      <c r="C15" s="6"/>
      <c r="D15" s="6"/>
    </row>
    <row r="16" spans="1:4" ht="66" customHeight="1" x14ac:dyDescent="0.25">
      <c r="A16" s="12" t="s">
        <v>94</v>
      </c>
      <c r="B16" s="13" t="s">
        <v>101</v>
      </c>
      <c r="C16" s="6"/>
      <c r="D16" s="6"/>
    </row>
    <row r="17" spans="1:4" ht="137.25" customHeight="1" x14ac:dyDescent="0.25">
      <c r="A17" s="14" t="s">
        <v>95</v>
      </c>
      <c r="B17" s="15" t="s">
        <v>99</v>
      </c>
      <c r="C17" s="6"/>
      <c r="D17" s="6"/>
    </row>
    <row r="18" spans="1:4" ht="105.75" customHeight="1" x14ac:dyDescent="0.25">
      <c r="A18" s="14" t="s">
        <v>96</v>
      </c>
      <c r="B18" s="15" t="s">
        <v>97</v>
      </c>
      <c r="C18" s="6"/>
      <c r="D18" s="6"/>
    </row>
    <row r="19" spans="1:4" ht="94.5" customHeight="1" thickBot="1" x14ac:dyDescent="0.3">
      <c r="A19" s="16" t="s">
        <v>98</v>
      </c>
      <c r="B19" s="17" t="s">
        <v>100</v>
      </c>
      <c r="C19" s="6"/>
      <c r="D19" s="6"/>
    </row>
    <row r="20" spans="1:4" ht="75" customHeight="1" x14ac:dyDescent="0.25"/>
    <row r="21" spans="1:4" ht="18.75" x14ac:dyDescent="0.3">
      <c r="A21" s="8" t="s">
        <v>102</v>
      </c>
    </row>
  </sheetData>
  <mergeCells count="4">
    <mergeCell ref="A14:B14"/>
    <mergeCell ref="A10:B10"/>
    <mergeCell ref="A11:B11"/>
    <mergeCell ref="A12:B12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Sheet1</vt:lpstr>
      <vt:lpstr>прил 2</vt:lpstr>
      <vt:lpstr>прил 5</vt:lpstr>
      <vt:lpstr>прил 3.1</vt:lpstr>
      <vt:lpstr>прил 4</vt:lpstr>
      <vt:lpstr>'прил 2'!Заголовки_для_печати</vt:lpstr>
      <vt:lpstr>'прил 3.1'!Заголовки_для_печати</vt:lpstr>
      <vt:lpstr>'прил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Ващенко Юлия Александровна</cp:lastModifiedBy>
  <cp:lastPrinted>2024-09-09T10:43:52Z</cp:lastPrinted>
  <dcterms:created xsi:type="dcterms:W3CDTF">2015-12-22T06:12:46Z</dcterms:created>
  <dcterms:modified xsi:type="dcterms:W3CDTF">2024-10-29T09:50:17Z</dcterms:modified>
</cp:coreProperties>
</file>