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83" i="1" l="1"/>
  <c r="F75" i="1"/>
  <c r="G75" i="1"/>
  <c r="H75" i="1"/>
  <c r="I75" i="1"/>
  <c r="J75" i="1"/>
  <c r="K75" i="1"/>
  <c r="L75" i="1"/>
  <c r="M75" i="1"/>
  <c r="E75" i="1"/>
  <c r="F70" i="1"/>
  <c r="G70" i="1"/>
  <c r="H70" i="1"/>
  <c r="I70" i="1"/>
  <c r="J70" i="1"/>
  <c r="K70" i="1"/>
  <c r="L70" i="1"/>
  <c r="M70" i="1"/>
  <c r="E70" i="1"/>
  <c r="J71" i="1" l="1"/>
  <c r="F71" i="1" s="1"/>
  <c r="G71" i="1"/>
  <c r="M69" i="1"/>
  <c r="J69" i="1"/>
  <c r="F69" i="1" s="1"/>
  <c r="G69" i="1"/>
  <c r="J68" i="1"/>
  <c r="F68" i="1" s="1"/>
  <c r="G68" i="1"/>
  <c r="M84" i="1" l="1"/>
  <c r="J84" i="1"/>
  <c r="F84" i="1" s="1"/>
  <c r="G84" i="1"/>
  <c r="H83" i="1" l="1"/>
  <c r="I83" i="1"/>
  <c r="K83" i="1"/>
  <c r="L83" i="1"/>
  <c r="H91" i="1"/>
  <c r="I91" i="1"/>
  <c r="K91" i="1"/>
  <c r="L91" i="1"/>
  <c r="E91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3" i="1" l="1"/>
  <c r="H102" i="1" l="1"/>
  <c r="I102" i="1"/>
  <c r="K102" i="1"/>
  <c r="L102" i="1"/>
  <c r="E102" i="1"/>
  <c r="M101" i="1"/>
  <c r="J101" i="1"/>
  <c r="F101" i="1" s="1"/>
  <c r="G101" i="1"/>
  <c r="J54" i="1" l="1"/>
  <c r="F54" i="1" s="1"/>
  <c r="J55" i="1"/>
  <c r="F55" i="1" s="1"/>
  <c r="G54" i="1"/>
  <c r="G55" i="1"/>
  <c r="H113" i="1" l="1"/>
  <c r="I113" i="1"/>
  <c r="K113" i="1"/>
  <c r="L113" i="1"/>
  <c r="G86" i="1" l="1"/>
  <c r="M95" i="1" l="1"/>
  <c r="M96" i="1"/>
  <c r="M97" i="1"/>
  <c r="M86" i="1"/>
  <c r="M90" i="1"/>
  <c r="M87" i="1"/>
  <c r="M98" i="1"/>
  <c r="M99" i="1"/>
  <c r="M100" i="1"/>
  <c r="M94" i="1"/>
  <c r="G87" i="1"/>
  <c r="J86" i="1" l="1"/>
  <c r="F86" i="1" s="1"/>
  <c r="J90" i="1"/>
  <c r="F90" i="1" s="1"/>
  <c r="J87" i="1"/>
  <c r="F87" i="1" s="1"/>
  <c r="J98" i="1"/>
  <c r="F98" i="1" s="1"/>
  <c r="J99" i="1"/>
  <c r="F99" i="1" s="1"/>
  <c r="J100" i="1"/>
  <c r="J96" i="1" l="1"/>
  <c r="F96" i="1" s="1"/>
  <c r="G96" i="1"/>
  <c r="M93" i="1"/>
  <c r="M102" i="1" s="1"/>
  <c r="J93" i="1"/>
  <c r="G93" i="1"/>
  <c r="G98" i="1"/>
  <c r="G90" i="1"/>
  <c r="J97" i="1"/>
  <c r="F97" i="1" s="1"/>
  <c r="G97" i="1"/>
  <c r="J95" i="1"/>
  <c r="F95" i="1" s="1"/>
  <c r="G95" i="1"/>
  <c r="J94" i="1"/>
  <c r="G94" i="1"/>
  <c r="F93" i="1" l="1"/>
  <c r="F94" i="1"/>
  <c r="F100" i="1"/>
  <c r="J103" i="1"/>
  <c r="J104" i="1"/>
  <c r="F104" i="1" s="1"/>
  <c r="J105" i="1"/>
  <c r="F105" i="1" s="1"/>
  <c r="J106" i="1"/>
  <c r="J107" i="1"/>
  <c r="F107" i="1" s="1"/>
  <c r="J108" i="1"/>
  <c r="F108" i="1" s="1"/>
  <c r="J109" i="1"/>
  <c r="F109" i="1" s="1"/>
  <c r="J110" i="1"/>
  <c r="F110" i="1" s="1"/>
  <c r="J111" i="1"/>
  <c r="F111" i="1" s="1"/>
  <c r="J112" i="1"/>
  <c r="F112" i="1" s="1"/>
  <c r="M103" i="1"/>
  <c r="M104" i="1"/>
  <c r="M105" i="1"/>
  <c r="M106" i="1"/>
  <c r="M107" i="1"/>
  <c r="M108" i="1"/>
  <c r="M109" i="1"/>
  <c r="M110" i="1"/>
  <c r="M111" i="1"/>
  <c r="M112" i="1"/>
  <c r="G100" i="1"/>
  <c r="G99" i="1"/>
  <c r="G103" i="1"/>
  <c r="G104" i="1"/>
  <c r="G105" i="1"/>
  <c r="G106" i="1"/>
  <c r="G107" i="1"/>
  <c r="G108" i="1"/>
  <c r="G109" i="1"/>
  <c r="G110" i="1"/>
  <c r="G111" i="1"/>
  <c r="G112" i="1"/>
  <c r="F103" i="1" l="1"/>
  <c r="J113" i="1"/>
  <c r="G113" i="1"/>
  <c r="M113" i="1"/>
  <c r="F106" i="1"/>
  <c r="M79" i="1"/>
  <c r="J66" i="1"/>
  <c r="F66" i="1" s="1"/>
  <c r="G66" i="1"/>
  <c r="J76" i="1"/>
  <c r="G76" i="1"/>
  <c r="F113" i="1" l="1"/>
  <c r="F76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79" i="1"/>
  <c r="J79" i="1"/>
  <c r="F79" i="1" s="1"/>
  <c r="G73" i="1" l="1"/>
  <c r="J73" i="1"/>
  <c r="G65" i="1"/>
  <c r="J65" i="1"/>
  <c r="F65" i="1" s="1"/>
  <c r="F73" i="1" l="1"/>
  <c r="J82" i="1"/>
  <c r="F82" i="1" s="1"/>
  <c r="G82" i="1"/>
  <c r="J81" i="1"/>
  <c r="F81" i="1" s="1"/>
  <c r="G81" i="1"/>
  <c r="J78" i="1"/>
  <c r="F78" i="1" s="1"/>
  <c r="G78" i="1"/>
  <c r="J89" i="1"/>
  <c r="F89" i="1" s="1"/>
  <c r="G89" i="1"/>
  <c r="J88" i="1"/>
  <c r="F88" i="1" s="1"/>
  <c r="G88" i="1"/>
  <c r="J80" i="1"/>
  <c r="F80" i="1" s="1"/>
  <c r="G80" i="1"/>
  <c r="J92" i="1"/>
  <c r="J102" i="1" s="1"/>
  <c r="G92" i="1"/>
  <c r="G102" i="1" s="1"/>
  <c r="J74" i="1"/>
  <c r="G74" i="1"/>
  <c r="F92" i="1" l="1"/>
  <c r="F102" i="1" s="1"/>
  <c r="F74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2" i="1"/>
  <c r="M77" i="1"/>
  <c r="M83" i="1" s="1"/>
  <c r="M53" i="1"/>
  <c r="M85" i="1"/>
  <c r="M91" i="1" s="1"/>
  <c r="M26" i="1"/>
  <c r="M42" i="1" s="1"/>
  <c r="M59" i="1" l="1"/>
  <c r="M9" i="1" s="1"/>
  <c r="J26" i="1"/>
  <c r="J42" i="1" s="1"/>
  <c r="G26" i="1"/>
  <c r="G42" i="1" s="1"/>
  <c r="F26" i="1" l="1"/>
  <c r="F42" i="1" s="1"/>
  <c r="J85" i="1"/>
  <c r="G85" i="1"/>
  <c r="G91" i="1" s="1"/>
  <c r="F85" i="1" l="1"/>
  <c r="F91" i="1" s="1"/>
  <c r="J91" i="1"/>
  <c r="G20" i="1"/>
  <c r="F10" i="1" l="1"/>
  <c r="F25" i="1" s="1"/>
  <c r="G10" i="1"/>
  <c r="J53" i="1" l="1"/>
  <c r="G53" i="1"/>
  <c r="J77" i="1"/>
  <c r="J83" i="1" s="1"/>
  <c r="G77" i="1"/>
  <c r="G83" i="1" s="1"/>
  <c r="F53" i="1" l="1"/>
  <c r="F77" i="1"/>
  <c r="F83" i="1" s="1"/>
  <c r="J63" i="1" l="1"/>
  <c r="G63" i="1"/>
  <c r="J72" i="1"/>
  <c r="F72" i="1" l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48" i="1"/>
  <c r="G50" i="1"/>
  <c r="J43" i="1"/>
  <c r="J45" i="1"/>
  <c r="J44" i="1"/>
  <c r="J46" i="1"/>
  <c r="J47" i="1"/>
  <c r="J49" i="1"/>
  <c r="J61" i="1"/>
  <c r="J48" i="1"/>
  <c r="J50" i="1"/>
  <c r="J59" i="1" l="1"/>
  <c r="J9" i="1" s="1"/>
  <c r="G59" i="1"/>
  <c r="G9" i="1" s="1"/>
  <c r="F50" i="1"/>
  <c r="F48" i="1"/>
  <c r="F61" i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<sst xmlns="http://schemas.openxmlformats.org/spreadsheetml/2006/main" count="421" uniqueCount="170">
  <si>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</si>
  <si>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</si>
  <si>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</si>
  <si>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</si>
  <si>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</si>
  <si>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</si>
  <si>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</si>
  <si>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</si>
  <si>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</si>
  <si>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</si>
  <si>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</si>
  <si>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</si>
  <si>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</si>
  <si>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</si>
  <si>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</si>
  <si>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</si>
  <si>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</si>
  <si>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</si>
  <si>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</si>
  <si>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</si>
  <si>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</si>
  <si>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</si>
  <si>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</si>
  <si>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</si>
  <si>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</si>
  <si>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</si>
  <si>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</si>
  <si>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</si>
  <si>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</si>
  <si>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</si>
  <si>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</si>
  <si>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</si>
  <si>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</si>
  <si>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</si>
  <si>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</si>
  <si>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</si>
  <si>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</si>
  <si>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</si>
  <si>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</si>
  <si>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</si>
  <si>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</si>
  <si>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</si>
  <si>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</si>
  <si>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</si>
  <si>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</si>
  <si>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</si>
  <si>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</si>
  <si>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</si>
  <si>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</si>
  <si>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</si>
  <si>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</si>
  <si>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</si>
  <si>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</si>
  <si>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</si>
  <si>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</si>
  <si>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</si>
  <si>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</si>
  <si>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</si>
  <si>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</si>
  <si>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</si>
  <si>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</si>
  <si>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</si>
  <si>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</si>
  <si>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</si>
  <si>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</si>
  <si>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</si>
  <si>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</si>
  <si>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</si>
  <si>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</si>
  <si>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</si>
  <si>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</si>
  <si>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</si>
  <si>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</si>
  <si>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</si>
  <si>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</si>
  <si>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</si>
  <si>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</si>
  <si>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</si>
  <si>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</si>
  <si>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</si>
  <si>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</si>
  <si>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</si>
  <si>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</si>
  <si>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</si>
  <si>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</si>
  <si>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</si>
  <si>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</si>
  <si>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</si>
  <si>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</si>
  <si>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</si>
  <si>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</si>
  <si>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</si>
  <si>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</si>
  <si>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</si>
  <si>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</si>
  <si>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</si>
  <si>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</si>
  <si>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</si>
  <si>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</si>
  <si>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</si>
  <si>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</si>
  <si>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</si>
  <si>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</si>
  <si>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</si>
  <si>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</si>
  <si>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</si>
  <si>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</si>
  <si>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</si>
  <si>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</si>
  <si>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</si>
  <si>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</si>
  <si>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</si>
  <si>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Всего по городскому округу Первоуральск по программе переселения в 2020 - 2029 годах: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</si>
  <si>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</si>
  <si>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</si>
  <si>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</si>
  <si>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</si>
  <si>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</si>
  <si>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</si>
  <si>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</si>
  <si>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</si>
  <si>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</si>
  <si>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</si>
  <si>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</si>
  <si>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</si>
  <si>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</si>
  <si>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</si>
  <si>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</si>
  <si>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</si>
  <si>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</si>
  <si>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</si>
  <si>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</si>
  <si>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</si>
  <si>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</si>
  <si>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</si>
  <si>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г. Первоуральск,                           Ст. Подволошная, д.  9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</si>
  <si>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</si>
  <si>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</si>
  <si>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</si>
  <si>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</si>
  <si>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</si>
  <si>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</si>
  <si>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</si>
  <si>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</si>
  <si>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</si>
  <si>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</si>
  <si>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</si>
  <si>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</si>
  <si>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</si>
  <si>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</si>
  <si>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</si>
  <si>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</si>
  <si>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</si>
  <si>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</si>
  <si>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</si>
  <si>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</si>
  <si>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</si>
  <si>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</si>
  <si>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</si>
  <si>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</si>
  <si>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</si>
  <si>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</si>
  <si>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</si>
  <si>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</si>
  <si>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</si>
  <si>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</si>
  <si>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</si>
  <si>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</si>
  <si>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</si>
  <si>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05.02.2025 № 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</si>
</sst>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0"/>
    <numFmt numFmtId="165" formatCode="#,##0.00\ _₽"/>
    <numFmt numFmtId="166" formatCode="#,##0.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73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8"/>
  <sheetViews>
    <sheetView tabSelected="1" view="pageLayout" topLeftCell="C1" zoomScale="90" zoomScaleNormal="75" zoomScalePageLayoutView="90" workbookViewId="0">
      <selection activeCell="N4" sqref="N4:N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35" t="s">
        <v>169</v>
      </c>
      <c r="Q1" s="135"/>
      <c r="R1" s="135"/>
    </row>
    <row r="3" spans="1:19" ht="18" x14ac:dyDescent="0.25">
      <c r="A3" s="154" t="s">
        <v>10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9" ht="43.5" customHeight="1" x14ac:dyDescent="0.2">
      <c r="A4" s="117" t="s">
        <v>0</v>
      </c>
      <c r="B4" s="145" t="s">
        <v>1</v>
      </c>
      <c r="C4" s="145" t="s">
        <v>27</v>
      </c>
      <c r="D4" s="142" t="s">
        <v>28</v>
      </c>
      <c r="E4" s="156" t="s">
        <v>49</v>
      </c>
      <c r="F4" s="157"/>
      <c r="G4" s="145" t="s">
        <v>2</v>
      </c>
      <c r="H4" s="150"/>
      <c r="I4" s="150"/>
      <c r="J4" s="162" t="s">
        <v>3</v>
      </c>
      <c r="K4" s="149"/>
      <c r="L4" s="149"/>
      <c r="M4" s="151" t="s">
        <v>77</v>
      </c>
      <c r="N4" s="142" t="s">
        <v>57</v>
      </c>
      <c r="O4" s="146" t="s">
        <v>50</v>
      </c>
      <c r="P4" s="136" t="s">
        <v>51</v>
      </c>
      <c r="Q4" s="137"/>
      <c r="R4" s="138"/>
    </row>
    <row r="5" spans="1:19" ht="15" customHeight="1" x14ac:dyDescent="0.2">
      <c r="A5" s="118"/>
      <c r="B5" s="145"/>
      <c r="C5" s="145"/>
      <c r="D5" s="143"/>
      <c r="E5" s="158"/>
      <c r="F5" s="159"/>
      <c r="G5" s="150" t="s">
        <v>4</v>
      </c>
      <c r="H5" s="150" t="s">
        <v>5</v>
      </c>
      <c r="I5" s="150"/>
      <c r="J5" s="149" t="s">
        <v>4</v>
      </c>
      <c r="K5" s="149" t="s">
        <v>5</v>
      </c>
      <c r="L5" s="149"/>
      <c r="M5" s="152"/>
      <c r="N5" s="143"/>
      <c r="O5" s="147"/>
      <c r="P5" s="139"/>
      <c r="Q5" s="140"/>
      <c r="R5" s="141"/>
    </row>
    <row r="6" spans="1:19" ht="101.25" customHeight="1" x14ac:dyDescent="0.2">
      <c r="A6" s="118"/>
      <c r="B6" s="145"/>
      <c r="C6" s="145"/>
      <c r="D6" s="143"/>
      <c r="E6" s="160"/>
      <c r="F6" s="161"/>
      <c r="G6" s="150"/>
      <c r="H6" s="21" t="s">
        <v>6</v>
      </c>
      <c r="I6" s="21" t="s">
        <v>7</v>
      </c>
      <c r="J6" s="149"/>
      <c r="K6" s="23" t="s">
        <v>6</v>
      </c>
      <c r="L6" s="23" t="s">
        <v>7</v>
      </c>
      <c r="M6" s="153"/>
      <c r="N6" s="144"/>
      <c r="O6" s="148"/>
      <c r="P6" s="24" t="s">
        <v>52</v>
      </c>
      <c r="Q6" s="24" t="s">
        <v>53</v>
      </c>
      <c r="R6" s="24" t="s">
        <v>54</v>
      </c>
    </row>
    <row r="7" spans="1:19" ht="41.25" customHeight="1" x14ac:dyDescent="0.2">
      <c r="A7" s="119"/>
      <c r="B7" s="145"/>
      <c r="C7" s="145"/>
      <c r="D7" s="144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58</v>
      </c>
      <c r="O7" s="7" t="s">
        <v>8</v>
      </c>
      <c r="P7" s="7" t="s">
        <v>8</v>
      </c>
      <c r="Q7" s="22" t="s">
        <v>55</v>
      </c>
      <c r="R7" s="25" t="s">
        <v>56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23" t="s">
        <v>112</v>
      </c>
      <c r="B9" s="124"/>
      <c r="C9" s="124"/>
      <c r="D9" s="125"/>
      <c r="E9" s="61">
        <f t="shared" ref="E9:M9" si="0">E25+E42+E59+E70+E75+E83+E91+E102+E113</f>
        <v>1760</v>
      </c>
      <c r="F9" s="62">
        <f t="shared" si="0"/>
        <v>22877.96</v>
      </c>
      <c r="G9" s="61">
        <f t="shared" si="0"/>
        <v>681</v>
      </c>
      <c r="H9" s="61">
        <f t="shared" si="0"/>
        <v>537</v>
      </c>
      <c r="I9" s="61">
        <f t="shared" si="0"/>
        <v>144</v>
      </c>
      <c r="J9" s="62">
        <f t="shared" si="0"/>
        <v>22877.96</v>
      </c>
      <c r="K9" s="62">
        <f t="shared" si="0"/>
        <v>17649.199999999997</v>
      </c>
      <c r="L9" s="62">
        <f t="shared" si="0"/>
        <v>5228.76</v>
      </c>
      <c r="M9" s="62">
        <f t="shared" si="0"/>
        <v>7111.5600000000013</v>
      </c>
      <c r="N9" s="62" t="s">
        <v>55</v>
      </c>
      <c r="O9" s="62" t="s">
        <v>55</v>
      </c>
      <c r="P9" s="62" t="s">
        <v>55</v>
      </c>
      <c r="Q9" s="62" t="s">
        <v>55</v>
      </c>
      <c r="R9" s="63" t="s">
        <v>55</v>
      </c>
      <c r="S9" s="29"/>
    </row>
    <row r="10" spans="1:19" ht="30.75" customHeight="1" x14ac:dyDescent="0.2">
      <c r="A10" s="126">
        <v>1</v>
      </c>
      <c r="B10" s="128" t="s">
        <v>11</v>
      </c>
      <c r="C10" s="130">
        <v>1935</v>
      </c>
      <c r="D10" s="131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31">
        <v>44561</v>
      </c>
      <c r="O10" s="165">
        <v>283.39999999999998</v>
      </c>
      <c r="P10" s="165">
        <v>2327</v>
      </c>
      <c r="Q10" s="165" t="s">
        <v>60</v>
      </c>
      <c r="R10" s="151" t="s">
        <v>64</v>
      </c>
      <c r="S10" s="27"/>
    </row>
    <row r="11" spans="1:19" ht="25.5" customHeight="1" x14ac:dyDescent="0.2">
      <c r="A11" s="127"/>
      <c r="B11" s="129"/>
      <c r="C11" s="130"/>
      <c r="D11" s="132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32"/>
      <c r="O11" s="166"/>
      <c r="P11" s="166"/>
      <c r="Q11" s="166"/>
      <c r="R11" s="153"/>
      <c r="S11" s="27"/>
    </row>
    <row r="12" spans="1:19" ht="26.25" customHeight="1" x14ac:dyDescent="0.2">
      <c r="A12" s="126">
        <v>2</v>
      </c>
      <c r="B12" s="128" t="s">
        <v>12</v>
      </c>
      <c r="C12" s="163">
        <v>1986</v>
      </c>
      <c r="D12" s="131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31">
        <v>44561</v>
      </c>
      <c r="O12" s="165">
        <v>582.20000000000005</v>
      </c>
      <c r="P12" s="165">
        <v>2221</v>
      </c>
      <c r="Q12" s="165" t="s">
        <v>74</v>
      </c>
      <c r="R12" s="151" t="s">
        <v>64</v>
      </c>
    </row>
    <row r="13" spans="1:19" ht="27" customHeight="1" x14ac:dyDescent="0.2">
      <c r="A13" s="127"/>
      <c r="B13" s="129"/>
      <c r="C13" s="164"/>
      <c r="D13" s="132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32"/>
      <c r="O13" s="166"/>
      <c r="P13" s="166"/>
      <c r="Q13" s="166"/>
      <c r="R13" s="153"/>
    </row>
    <row r="14" spans="1:19" ht="36.75" customHeight="1" x14ac:dyDescent="0.2">
      <c r="A14" s="126">
        <v>3</v>
      </c>
      <c r="B14" s="128" t="s">
        <v>13</v>
      </c>
      <c r="C14" s="133" t="s">
        <v>36</v>
      </c>
      <c r="D14" s="131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31">
        <v>44561</v>
      </c>
      <c r="O14" s="165">
        <v>583.29999999999995</v>
      </c>
      <c r="P14" s="165">
        <v>2393</v>
      </c>
      <c r="Q14" s="165" t="s">
        <v>66</v>
      </c>
      <c r="R14" s="151" t="s">
        <v>64</v>
      </c>
    </row>
    <row r="15" spans="1:19" ht="30" customHeight="1" x14ac:dyDescent="0.2">
      <c r="A15" s="127"/>
      <c r="B15" s="129"/>
      <c r="C15" s="134"/>
      <c r="D15" s="132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32"/>
      <c r="O15" s="166"/>
      <c r="P15" s="166"/>
      <c r="Q15" s="166"/>
      <c r="R15" s="153"/>
    </row>
    <row r="16" spans="1:19" ht="34.5" customHeight="1" x14ac:dyDescent="0.2">
      <c r="A16" s="126">
        <v>4</v>
      </c>
      <c r="B16" s="128" t="s">
        <v>14</v>
      </c>
      <c r="C16" s="133" t="s">
        <v>32</v>
      </c>
      <c r="D16" s="131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31">
        <v>44561</v>
      </c>
      <c r="O16" s="167">
        <v>1268</v>
      </c>
      <c r="P16" s="165">
        <v>2339</v>
      </c>
      <c r="Q16" s="165" t="s">
        <v>59</v>
      </c>
      <c r="R16" s="151" t="s">
        <v>64</v>
      </c>
    </row>
    <row r="17" spans="1:18" ht="31.5" customHeight="1" x14ac:dyDescent="0.2">
      <c r="A17" s="127"/>
      <c r="B17" s="129"/>
      <c r="C17" s="134"/>
      <c r="D17" s="132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32"/>
      <c r="O17" s="168"/>
      <c r="P17" s="166"/>
      <c r="Q17" s="166"/>
      <c r="R17" s="153"/>
    </row>
    <row r="18" spans="1:18" ht="31.5" customHeight="1" x14ac:dyDescent="0.2">
      <c r="A18" s="126">
        <v>5</v>
      </c>
      <c r="B18" s="128" t="s">
        <v>17</v>
      </c>
      <c r="C18" s="133" t="s">
        <v>39</v>
      </c>
      <c r="D18" s="131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31">
        <v>44561</v>
      </c>
      <c r="O18" s="165">
        <v>889.7</v>
      </c>
      <c r="P18" s="165">
        <v>2142</v>
      </c>
      <c r="Q18" s="165" t="s">
        <v>67</v>
      </c>
      <c r="R18" s="151" t="s">
        <v>64</v>
      </c>
    </row>
    <row r="19" spans="1:18" ht="30.75" customHeight="1" x14ac:dyDescent="0.2">
      <c r="A19" s="127"/>
      <c r="B19" s="129"/>
      <c r="C19" s="134"/>
      <c r="D19" s="132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32"/>
      <c r="O19" s="166"/>
      <c r="P19" s="166"/>
      <c r="Q19" s="166"/>
      <c r="R19" s="153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76</v>
      </c>
      <c r="R20" s="23" t="s">
        <v>64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75</v>
      </c>
      <c r="R21" s="23" t="s">
        <v>64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71</v>
      </c>
      <c r="R22" s="23" t="s">
        <v>64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139</v>
      </c>
      <c r="R23" s="85" t="s">
        <v>64</v>
      </c>
    </row>
    <row r="24" spans="1:18" ht="46.5" customHeight="1" x14ac:dyDescent="0.2">
      <c r="A24" s="37">
        <v>10</v>
      </c>
      <c r="B24" s="33" t="s">
        <v>78</v>
      </c>
      <c r="C24" s="9" t="s">
        <v>79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55</v>
      </c>
      <c r="Q24" s="86" t="s">
        <v>157</v>
      </c>
      <c r="R24" s="87" t="s">
        <v>64</v>
      </c>
    </row>
    <row r="25" spans="1:18" ht="46.5" customHeight="1" x14ac:dyDescent="0.2">
      <c r="A25" s="120" t="s">
        <v>80</v>
      </c>
      <c r="B25" s="121"/>
      <c r="C25" s="121"/>
      <c r="D25" s="122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55</v>
      </c>
      <c r="O25" s="62" t="s">
        <v>55</v>
      </c>
      <c r="P25" s="62" t="s">
        <v>55</v>
      </c>
      <c r="Q25" s="62" t="s">
        <v>55</v>
      </c>
      <c r="R25" s="63" t="s">
        <v>55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75</v>
      </c>
      <c r="R26" s="23" t="s">
        <v>64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59</v>
      </c>
      <c r="R27" s="23" t="s">
        <v>64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74</v>
      </c>
      <c r="R28" s="23" t="s">
        <v>64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67</v>
      </c>
      <c r="R29" s="23" t="s">
        <v>64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139</v>
      </c>
      <c r="R30" s="85" t="s">
        <v>64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62</v>
      </c>
      <c r="R31" s="23" t="s">
        <v>64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68</v>
      </c>
      <c r="R32" s="23" t="s">
        <v>64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2">
        <v>541.79999999999995</v>
      </c>
      <c r="P33" s="20">
        <v>1420</v>
      </c>
      <c r="Q33" s="20" t="s">
        <v>70</v>
      </c>
      <c r="R33" s="23" t="s">
        <v>64</v>
      </c>
    </row>
    <row r="34" spans="1:18" ht="46.5" customHeight="1" x14ac:dyDescent="0.2">
      <c r="A34" s="50">
        <v>19</v>
      </c>
      <c r="B34" s="51" t="s">
        <v>96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55</v>
      </c>
      <c r="Q34" s="86" t="s">
        <v>157</v>
      </c>
      <c r="R34" s="87" t="s">
        <v>64</v>
      </c>
    </row>
    <row r="35" spans="1:18" ht="46.5" customHeight="1" x14ac:dyDescent="0.2">
      <c r="A35" s="52">
        <v>20</v>
      </c>
      <c r="B35" s="33" t="s">
        <v>102</v>
      </c>
      <c r="C35" s="9" t="s">
        <v>105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140</v>
      </c>
      <c r="R35" s="85" t="s">
        <v>64</v>
      </c>
    </row>
    <row r="36" spans="1:18" ht="46.5" customHeight="1" x14ac:dyDescent="0.2">
      <c r="A36" s="50">
        <v>21</v>
      </c>
      <c r="B36" s="53" t="s">
        <v>88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55</v>
      </c>
      <c r="Q36" s="86" t="s">
        <v>158</v>
      </c>
      <c r="R36" s="87" t="s">
        <v>64</v>
      </c>
    </row>
    <row r="37" spans="1:18" ht="46.5" customHeight="1" x14ac:dyDescent="0.2">
      <c r="A37" s="50">
        <v>22</v>
      </c>
      <c r="B37" s="54" t="s">
        <v>95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55</v>
      </c>
      <c r="Q37" s="86" t="s">
        <v>157</v>
      </c>
      <c r="R37" s="87" t="s">
        <v>64</v>
      </c>
    </row>
    <row r="38" spans="1:18" ht="46.5" customHeight="1" x14ac:dyDescent="0.2">
      <c r="A38" s="50">
        <v>23</v>
      </c>
      <c r="B38" s="54" t="s">
        <v>46</v>
      </c>
      <c r="C38" s="9" t="s">
        <v>106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61</v>
      </c>
      <c r="R38" s="87" t="s">
        <v>64</v>
      </c>
    </row>
    <row r="39" spans="1:18" ht="46.5" customHeight="1" x14ac:dyDescent="0.2">
      <c r="A39" s="56">
        <v>24</v>
      </c>
      <c r="B39" s="57" t="s">
        <v>89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90</v>
      </c>
      <c r="R39" s="23" t="s">
        <v>64</v>
      </c>
    </row>
    <row r="40" spans="1:18" ht="46.5" customHeight="1" x14ac:dyDescent="0.2">
      <c r="A40" s="56">
        <v>25</v>
      </c>
      <c r="B40" s="57" t="s">
        <v>108</v>
      </c>
      <c r="C40" s="9" t="s">
        <v>109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55</v>
      </c>
      <c r="Q40" s="86" t="s">
        <v>149</v>
      </c>
      <c r="R40" s="87" t="s">
        <v>64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76</v>
      </c>
      <c r="R41" s="87" t="s">
        <v>64</v>
      </c>
    </row>
    <row r="42" spans="1:18" s="30" customFormat="1" ht="46.5" customHeight="1" x14ac:dyDescent="0.2">
      <c r="A42" s="120" t="s">
        <v>81</v>
      </c>
      <c r="B42" s="121"/>
      <c r="C42" s="121"/>
      <c r="D42" s="122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55</v>
      </c>
      <c r="O42" s="62" t="s">
        <v>55</v>
      </c>
      <c r="P42" s="62" t="s">
        <v>55</v>
      </c>
      <c r="Q42" s="62" t="s">
        <v>55</v>
      </c>
      <c r="R42" s="63" t="s">
        <v>55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62</v>
      </c>
      <c r="R43" s="23" t="s">
        <v>64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139</v>
      </c>
      <c r="R44" s="85" t="s">
        <v>64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110</v>
      </c>
      <c r="R45" s="23" t="s">
        <v>64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76</v>
      </c>
      <c r="R46" s="23" t="s">
        <v>64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70</v>
      </c>
      <c r="R47" s="23" t="s">
        <v>64</v>
      </c>
    </row>
    <row r="48" spans="1:18" ht="45" customHeight="1" x14ac:dyDescent="0.2">
      <c r="A48" s="68">
        <v>32</v>
      </c>
      <c r="B48" s="33" t="s">
        <v>107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138</v>
      </c>
      <c r="R48" s="23" t="s">
        <v>64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71</v>
      </c>
      <c r="R49" s="23" t="s">
        <v>64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55</v>
      </c>
      <c r="Q50" s="86" t="s">
        <v>161</v>
      </c>
      <c r="R50" s="87" t="s">
        <v>64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137</v>
      </c>
      <c r="R51" s="23" t="s">
        <v>64</v>
      </c>
    </row>
    <row r="52" spans="1:18" ht="45" customHeight="1" x14ac:dyDescent="0.2">
      <c r="A52" s="55">
        <v>36</v>
      </c>
      <c r="B52" s="41" t="s">
        <v>102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140</v>
      </c>
      <c r="R52" s="85" t="s">
        <v>64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55</v>
      </c>
      <c r="Q53" s="86" t="s">
        <v>55</v>
      </c>
      <c r="R53" s="23" t="s">
        <v>63</v>
      </c>
    </row>
    <row r="54" spans="1:18" ht="37.5" customHeight="1" x14ac:dyDescent="0.2">
      <c r="A54" s="95">
        <v>38</v>
      </c>
      <c r="B54" s="34" t="s">
        <v>125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55</v>
      </c>
      <c r="Q54" s="94" t="s">
        <v>55</v>
      </c>
      <c r="R54" s="96" t="s">
        <v>63</v>
      </c>
    </row>
    <row r="55" spans="1:18" ht="51.75" customHeight="1" x14ac:dyDescent="0.2">
      <c r="A55" s="95">
        <v>39</v>
      </c>
      <c r="B55" s="35" t="s">
        <v>126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55</v>
      </c>
      <c r="Q55" s="94" t="s">
        <v>149</v>
      </c>
      <c r="R55" s="96" t="s">
        <v>64</v>
      </c>
    </row>
    <row r="56" spans="1:18" ht="51.75" customHeight="1" x14ac:dyDescent="0.2">
      <c r="A56" s="101">
        <v>40</v>
      </c>
      <c r="B56" s="99" t="s">
        <v>87</v>
      </c>
      <c r="C56" s="91">
        <v>1960</v>
      </c>
      <c r="D56" s="42">
        <v>43922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165</v>
      </c>
      <c r="R56" s="102" t="s">
        <v>64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136</v>
      </c>
      <c r="R57" s="102" t="s">
        <v>64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65</v>
      </c>
      <c r="R58" s="102" t="s">
        <v>64</v>
      </c>
    </row>
    <row r="59" spans="1:18" s="30" customFormat="1" ht="45" customHeight="1" x14ac:dyDescent="0.2">
      <c r="A59" s="120" t="s">
        <v>82</v>
      </c>
      <c r="B59" s="121"/>
      <c r="C59" s="121"/>
      <c r="D59" s="122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55</v>
      </c>
      <c r="O59" s="62" t="s">
        <v>55</v>
      </c>
      <c r="P59" s="62" t="s">
        <v>55</v>
      </c>
      <c r="Q59" s="62" t="s">
        <v>55</v>
      </c>
      <c r="R59" s="63" t="s">
        <v>55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136</v>
      </c>
      <c r="R60" s="23" t="s">
        <v>64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162</v>
      </c>
      <c r="Q61" s="86" t="s">
        <v>160</v>
      </c>
      <c r="R61" s="87" t="s">
        <v>64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68</v>
      </c>
      <c r="R62" s="23" t="s">
        <v>64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65</v>
      </c>
      <c r="R63" s="23" t="s">
        <v>64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159</v>
      </c>
      <c r="R64" s="87" t="s">
        <v>64</v>
      </c>
    </row>
    <row r="65" spans="1:18" ht="43.5" customHeight="1" x14ac:dyDescent="0.2">
      <c r="A65" s="101">
        <v>48</v>
      </c>
      <c r="B65" s="34" t="s">
        <v>98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55</v>
      </c>
      <c r="Q65" s="20" t="s">
        <v>55</v>
      </c>
      <c r="R65" s="23" t="s">
        <v>63</v>
      </c>
    </row>
    <row r="66" spans="1:18" ht="225" customHeight="1" x14ac:dyDescent="0.2">
      <c r="A66" s="101">
        <v>49</v>
      </c>
      <c r="B66" s="110" t="s">
        <v>167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165</v>
      </c>
      <c r="R66" s="87" t="s">
        <v>64</v>
      </c>
    </row>
    <row r="67" spans="1:18" ht="63" customHeight="1" x14ac:dyDescent="0.2">
      <c r="A67" s="50">
        <v>50</v>
      </c>
      <c r="B67" s="35" t="s">
        <v>126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55</v>
      </c>
      <c r="Q67" s="103" t="s">
        <v>149</v>
      </c>
      <c r="R67" s="105" t="s">
        <v>64</v>
      </c>
    </row>
    <row r="68" spans="1:18" ht="63" customHeight="1" x14ac:dyDescent="0.2">
      <c r="A68" s="50">
        <v>51</v>
      </c>
      <c r="B68" s="114" t="s">
        <v>104</v>
      </c>
      <c r="C68" s="13">
        <v>1952</v>
      </c>
      <c r="D68" s="16">
        <v>44000</v>
      </c>
      <c r="E68" s="13">
        <v>23</v>
      </c>
      <c r="F68" s="112">
        <f>J68</f>
        <v>329.2</v>
      </c>
      <c r="G68" s="10">
        <f>H68+I68</f>
        <v>7</v>
      </c>
      <c r="H68" s="13">
        <v>7</v>
      </c>
      <c r="I68" s="13">
        <v>0</v>
      </c>
      <c r="J68" s="112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2">
        <v>904</v>
      </c>
      <c r="Q68" s="112" t="s">
        <v>99</v>
      </c>
      <c r="R68" s="113" t="s">
        <v>64</v>
      </c>
    </row>
    <row r="69" spans="1:18" ht="63" customHeight="1" x14ac:dyDescent="0.2">
      <c r="A69" s="50">
        <v>52</v>
      </c>
      <c r="B69" s="114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2">
        <v>562</v>
      </c>
      <c r="Q69" s="112" t="s">
        <v>61</v>
      </c>
      <c r="R69" s="113" t="s">
        <v>64</v>
      </c>
    </row>
    <row r="70" spans="1:18" s="30" customFormat="1" ht="43.5" customHeight="1" x14ac:dyDescent="0.2">
      <c r="A70" s="120" t="s">
        <v>83</v>
      </c>
      <c r="B70" s="121"/>
      <c r="C70" s="121"/>
      <c r="D70" s="122"/>
      <c r="E70" s="64">
        <f>E60+E61+E62+E63+E64+E65+E66+E67+E68+E69</f>
        <v>372</v>
      </c>
      <c r="F70" s="65">
        <f t="shared" ref="F70:M70" si="31">F60+F61+F62+F63+F64+F65+F66+F67+F68+F69</f>
        <v>3676.3999999999996</v>
      </c>
      <c r="G70" s="64">
        <f t="shared" si="31"/>
        <v>166</v>
      </c>
      <c r="H70" s="64">
        <f t="shared" si="31"/>
        <v>142</v>
      </c>
      <c r="I70" s="64">
        <f t="shared" si="31"/>
        <v>24</v>
      </c>
      <c r="J70" s="65">
        <f t="shared" si="31"/>
        <v>3676.3999999999996</v>
      </c>
      <c r="K70" s="65">
        <f t="shared" si="31"/>
        <v>3158.2</v>
      </c>
      <c r="L70" s="65">
        <f t="shared" si="31"/>
        <v>518.20000000000005</v>
      </c>
      <c r="M70" s="65">
        <f t="shared" si="31"/>
        <v>869.30000000000007</v>
      </c>
      <c r="N70" s="62" t="s">
        <v>55</v>
      </c>
      <c r="O70" s="62" t="s">
        <v>55</v>
      </c>
      <c r="P70" s="62" t="s">
        <v>55</v>
      </c>
      <c r="Q70" s="62" t="s">
        <v>55</v>
      </c>
      <c r="R70" s="63" t="s">
        <v>55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3</v>
      </c>
      <c r="F71" s="112">
        <f>J71</f>
        <v>52.2</v>
      </c>
      <c r="G71" s="10">
        <f>H71+I71</f>
        <v>3</v>
      </c>
      <c r="H71" s="13">
        <v>3</v>
      </c>
      <c r="I71" s="13">
        <v>0</v>
      </c>
      <c r="J71" s="112">
        <f>K71+L71</f>
        <v>52.2</v>
      </c>
      <c r="K71" s="11">
        <v>52.2</v>
      </c>
      <c r="L71" s="11">
        <v>0</v>
      </c>
      <c r="M71" s="112">
        <v>0</v>
      </c>
      <c r="N71" s="17">
        <v>46022</v>
      </c>
      <c r="O71" s="11">
        <v>844.3</v>
      </c>
      <c r="P71" s="112">
        <v>1588</v>
      </c>
      <c r="Q71" s="112" t="s">
        <v>65</v>
      </c>
      <c r="R71" s="113" t="s">
        <v>64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105</v>
      </c>
      <c r="F72" s="20">
        <f>J72</f>
        <v>1196.8999999999999</v>
      </c>
      <c r="G72" s="10">
        <f>H72+I72</f>
        <v>47</v>
      </c>
      <c r="H72" s="13">
        <v>45</v>
      </c>
      <c r="I72" s="13">
        <v>2</v>
      </c>
      <c r="J72" s="20">
        <f>K72+L72</f>
        <v>1196.8999999999999</v>
      </c>
      <c r="K72" s="11">
        <v>1112.3</v>
      </c>
      <c r="L72" s="11">
        <v>84.6</v>
      </c>
      <c r="M72" s="20">
        <f>L72</f>
        <v>84.6</v>
      </c>
      <c r="N72" s="16">
        <v>46022</v>
      </c>
      <c r="O72" s="11">
        <v>1527.8</v>
      </c>
      <c r="P72" s="20">
        <v>1692</v>
      </c>
      <c r="Q72" s="20" t="s">
        <v>69</v>
      </c>
      <c r="R72" s="23" t="s">
        <v>64</v>
      </c>
    </row>
    <row r="73" spans="1:18" s="12" customFormat="1" ht="44.25" customHeight="1" x14ac:dyDescent="0.2">
      <c r="A73" s="50">
        <v>55</v>
      </c>
      <c r="B73" s="90" t="s">
        <v>104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99</v>
      </c>
      <c r="R73" s="23" t="s">
        <v>64</v>
      </c>
    </row>
    <row r="74" spans="1:18" s="12" customFormat="1" ht="106.5" customHeight="1" x14ac:dyDescent="0.2">
      <c r="A74" s="50">
        <v>56</v>
      </c>
      <c r="B74" s="88" t="s">
        <v>168</v>
      </c>
      <c r="C74" s="91">
        <v>1960</v>
      </c>
      <c r="D74" s="42">
        <v>44287</v>
      </c>
      <c r="E74" s="13">
        <v>70</v>
      </c>
      <c r="F74" s="20">
        <f>J74</f>
        <v>417.6</v>
      </c>
      <c r="G74" s="10">
        <f>H74+I74</f>
        <v>33</v>
      </c>
      <c r="H74" s="13">
        <v>30</v>
      </c>
      <c r="I74" s="13">
        <v>3</v>
      </c>
      <c r="J74" s="20">
        <f>K74+L74</f>
        <v>417.6</v>
      </c>
      <c r="K74" s="11">
        <v>383.5</v>
      </c>
      <c r="L74" s="11">
        <v>34.1</v>
      </c>
      <c r="M74" s="11">
        <v>84</v>
      </c>
      <c r="N74" s="16">
        <v>46022</v>
      </c>
      <c r="O74" s="13">
        <v>3163.1</v>
      </c>
      <c r="P74" s="100">
        <v>2722</v>
      </c>
      <c r="Q74" s="100" t="s">
        <v>165</v>
      </c>
      <c r="R74" s="87" t="s">
        <v>64</v>
      </c>
    </row>
    <row r="75" spans="1:18" s="31" customFormat="1" ht="44.25" customHeight="1" x14ac:dyDescent="0.2">
      <c r="A75" s="120" t="s">
        <v>84</v>
      </c>
      <c r="B75" s="121"/>
      <c r="C75" s="121"/>
      <c r="D75" s="122"/>
      <c r="E75" s="66">
        <f>E71+E72+E73+E74</f>
        <v>182</v>
      </c>
      <c r="F75" s="65">
        <f t="shared" ref="F75:M75" si="32">F71+F72+F73+F74</f>
        <v>1710</v>
      </c>
      <c r="G75" s="111">
        <f t="shared" si="32"/>
        <v>84</v>
      </c>
      <c r="H75" s="111">
        <f t="shared" si="32"/>
        <v>79</v>
      </c>
      <c r="I75" s="111">
        <f t="shared" si="32"/>
        <v>5</v>
      </c>
      <c r="J75" s="65">
        <f t="shared" si="32"/>
        <v>1710</v>
      </c>
      <c r="K75" s="65">
        <f t="shared" si="32"/>
        <v>1591.3</v>
      </c>
      <c r="L75" s="65">
        <f t="shared" si="32"/>
        <v>118.69999999999999</v>
      </c>
      <c r="M75" s="65">
        <f t="shared" si="32"/>
        <v>168.6</v>
      </c>
      <c r="N75" s="62" t="s">
        <v>55</v>
      </c>
      <c r="O75" s="62" t="s">
        <v>55</v>
      </c>
      <c r="P75" s="62" t="s">
        <v>55</v>
      </c>
      <c r="Q75" s="62" t="s">
        <v>55</v>
      </c>
      <c r="R75" s="63" t="s">
        <v>55</v>
      </c>
    </row>
    <row r="76" spans="1:18" s="31" customFormat="1" ht="85.5" customHeight="1" x14ac:dyDescent="0.2">
      <c r="A76" s="60">
        <v>57</v>
      </c>
      <c r="B76" s="59" t="s">
        <v>166</v>
      </c>
      <c r="C76" s="13">
        <v>1960</v>
      </c>
      <c r="D76" s="42">
        <v>44287</v>
      </c>
      <c r="E76" s="13">
        <v>8</v>
      </c>
      <c r="F76" s="20">
        <f t="shared" ref="F76:F80" si="33">J76</f>
        <v>513.5</v>
      </c>
      <c r="G76" s="10">
        <f t="shared" ref="G76:G80" si="34">H76+I76</f>
        <v>4</v>
      </c>
      <c r="H76" s="13">
        <v>4</v>
      </c>
      <c r="I76" s="13">
        <v>0</v>
      </c>
      <c r="J76" s="20">
        <f t="shared" ref="J76:J80" si="35">K76+L76</f>
        <v>513.5</v>
      </c>
      <c r="K76" s="11">
        <v>513.5</v>
      </c>
      <c r="L76" s="11">
        <v>0</v>
      </c>
      <c r="M76" s="11">
        <v>0</v>
      </c>
      <c r="N76" s="16">
        <v>46387</v>
      </c>
      <c r="O76" s="13">
        <v>3163.1</v>
      </c>
      <c r="P76" s="109">
        <v>2722</v>
      </c>
      <c r="Q76" s="109" t="s">
        <v>165</v>
      </c>
      <c r="R76" s="87" t="s">
        <v>64</v>
      </c>
    </row>
    <row r="77" spans="1:18" s="31" customFormat="1" ht="44.25" customHeight="1" x14ac:dyDescent="0.2">
      <c r="A77" s="115">
        <v>58</v>
      </c>
      <c r="B77" s="34" t="s">
        <v>43</v>
      </c>
      <c r="C77" s="13">
        <v>1920</v>
      </c>
      <c r="D77" s="16">
        <v>44027</v>
      </c>
      <c r="E77" s="13">
        <v>4</v>
      </c>
      <c r="F77" s="20">
        <f t="shared" si="33"/>
        <v>54.3</v>
      </c>
      <c r="G77" s="10">
        <f t="shared" si="34"/>
        <v>2</v>
      </c>
      <c r="H77" s="13">
        <v>0</v>
      </c>
      <c r="I77" s="13">
        <v>2</v>
      </c>
      <c r="J77" s="20">
        <f t="shared" si="35"/>
        <v>54.3</v>
      </c>
      <c r="K77" s="11">
        <v>0</v>
      </c>
      <c r="L77" s="11">
        <v>54.3</v>
      </c>
      <c r="M77" s="20">
        <f>L77</f>
        <v>54.3</v>
      </c>
      <c r="N77" s="16">
        <v>46387</v>
      </c>
      <c r="O77" s="11">
        <v>120</v>
      </c>
      <c r="P77" s="15">
        <v>1071</v>
      </c>
      <c r="Q77" s="86" t="s">
        <v>141</v>
      </c>
      <c r="R77" s="87" t="s">
        <v>64</v>
      </c>
    </row>
    <row r="78" spans="1:18" s="31" customFormat="1" ht="44.25" customHeight="1" x14ac:dyDescent="0.2">
      <c r="A78" s="115">
        <v>59</v>
      </c>
      <c r="B78" s="41" t="s">
        <v>95</v>
      </c>
      <c r="C78" s="13">
        <v>1940</v>
      </c>
      <c r="D78" s="16">
        <v>44403</v>
      </c>
      <c r="E78" s="13">
        <v>20</v>
      </c>
      <c r="F78" s="20">
        <f t="shared" si="33"/>
        <v>439.7</v>
      </c>
      <c r="G78" s="10">
        <f t="shared" si="34"/>
        <v>7</v>
      </c>
      <c r="H78" s="13">
        <v>3</v>
      </c>
      <c r="I78" s="13">
        <v>4</v>
      </c>
      <c r="J78" s="20">
        <f t="shared" si="35"/>
        <v>439.7</v>
      </c>
      <c r="K78" s="11">
        <v>192.2</v>
      </c>
      <c r="L78" s="11">
        <v>247.5</v>
      </c>
      <c r="M78" s="11">
        <v>247.5</v>
      </c>
      <c r="N78" s="16">
        <v>46387</v>
      </c>
      <c r="O78" s="13">
        <v>495.3</v>
      </c>
      <c r="P78" s="20" t="s">
        <v>55</v>
      </c>
      <c r="Q78" s="86" t="s">
        <v>157</v>
      </c>
      <c r="R78" s="87" t="s">
        <v>64</v>
      </c>
    </row>
    <row r="79" spans="1:18" s="31" customFormat="1" ht="44.25" customHeight="1" x14ac:dyDescent="0.2">
      <c r="A79" s="115">
        <v>60</v>
      </c>
      <c r="B79" s="34" t="s">
        <v>101</v>
      </c>
      <c r="C79" s="13">
        <v>1957</v>
      </c>
      <c r="D79" s="16">
        <v>44106</v>
      </c>
      <c r="E79" s="13">
        <v>21</v>
      </c>
      <c r="F79" s="20">
        <f t="shared" si="33"/>
        <v>425.70000000000005</v>
      </c>
      <c r="G79" s="10">
        <f t="shared" si="34"/>
        <v>8</v>
      </c>
      <c r="H79" s="13">
        <v>5</v>
      </c>
      <c r="I79" s="13">
        <v>3</v>
      </c>
      <c r="J79" s="20">
        <f t="shared" si="35"/>
        <v>425.70000000000005</v>
      </c>
      <c r="K79" s="11">
        <v>250.3</v>
      </c>
      <c r="L79" s="11">
        <v>175.4</v>
      </c>
      <c r="M79" s="11">
        <f>L79</f>
        <v>175.4</v>
      </c>
      <c r="N79" s="16">
        <v>46387</v>
      </c>
      <c r="O79" s="11">
        <v>426.1</v>
      </c>
      <c r="P79" s="20">
        <v>965</v>
      </c>
      <c r="Q79" s="46" t="s">
        <v>100</v>
      </c>
      <c r="R79" s="23" t="s">
        <v>64</v>
      </c>
    </row>
    <row r="80" spans="1:18" s="31" customFormat="1" ht="44.25" customHeight="1" x14ac:dyDescent="0.2">
      <c r="A80" s="115">
        <v>61</v>
      </c>
      <c r="B80" s="75" t="s">
        <v>89</v>
      </c>
      <c r="C80" s="13">
        <v>1951</v>
      </c>
      <c r="D80" s="16">
        <v>44347</v>
      </c>
      <c r="E80" s="13">
        <v>11</v>
      </c>
      <c r="F80" s="20">
        <f t="shared" si="33"/>
        <v>210.1</v>
      </c>
      <c r="G80" s="10">
        <f t="shared" si="34"/>
        <v>5</v>
      </c>
      <c r="H80" s="13">
        <v>4</v>
      </c>
      <c r="I80" s="13">
        <v>1</v>
      </c>
      <c r="J80" s="20">
        <f t="shared" si="35"/>
        <v>210.1</v>
      </c>
      <c r="K80" s="11">
        <v>166.6</v>
      </c>
      <c r="L80" s="11">
        <v>43.5</v>
      </c>
      <c r="M80" s="11">
        <v>43.5</v>
      </c>
      <c r="N80" s="16">
        <v>46387</v>
      </c>
      <c r="O80" s="13">
        <v>407.4</v>
      </c>
      <c r="P80" s="98">
        <v>951</v>
      </c>
      <c r="Q80" s="13" t="s">
        <v>90</v>
      </c>
      <c r="R80" s="23" t="s">
        <v>64</v>
      </c>
    </row>
    <row r="81" spans="1:18" s="31" customFormat="1" ht="44.25" customHeight="1" x14ac:dyDescent="0.2">
      <c r="A81" s="115">
        <v>62</v>
      </c>
      <c r="B81" s="75" t="s">
        <v>119</v>
      </c>
      <c r="C81" s="13">
        <v>1939</v>
      </c>
      <c r="D81" s="16">
        <v>44403</v>
      </c>
      <c r="E81" s="13">
        <v>13</v>
      </c>
      <c r="F81" s="20">
        <f>J81</f>
        <v>286.2</v>
      </c>
      <c r="G81" s="10">
        <f>H81+I81</f>
        <v>6</v>
      </c>
      <c r="H81" s="13">
        <v>4</v>
      </c>
      <c r="I81" s="13">
        <v>2</v>
      </c>
      <c r="J81" s="20">
        <f>K81+L81</f>
        <v>286.2</v>
      </c>
      <c r="K81" s="11">
        <v>168.9</v>
      </c>
      <c r="L81" s="11">
        <v>117.3</v>
      </c>
      <c r="M81" s="11">
        <v>117.3</v>
      </c>
      <c r="N81" s="16">
        <v>46387</v>
      </c>
      <c r="O81" s="13">
        <v>471.5</v>
      </c>
      <c r="P81" s="20" t="s">
        <v>55</v>
      </c>
      <c r="Q81" s="86" t="s">
        <v>157</v>
      </c>
      <c r="R81" s="87" t="s">
        <v>64</v>
      </c>
    </row>
    <row r="82" spans="1:18" s="31" customFormat="1" ht="44.25" customHeight="1" x14ac:dyDescent="0.2">
      <c r="A82" s="115">
        <v>63</v>
      </c>
      <c r="B82" s="41" t="s">
        <v>133</v>
      </c>
      <c r="C82" s="13">
        <v>1935</v>
      </c>
      <c r="D82" s="16">
        <v>44403</v>
      </c>
      <c r="E82" s="13">
        <v>14</v>
      </c>
      <c r="F82" s="20">
        <f>J82</f>
        <v>353.7</v>
      </c>
      <c r="G82" s="10">
        <f>H82+I82</f>
        <v>6</v>
      </c>
      <c r="H82" s="13">
        <v>4</v>
      </c>
      <c r="I82" s="13">
        <v>2</v>
      </c>
      <c r="J82" s="20">
        <f>K82+L82</f>
        <v>353.7</v>
      </c>
      <c r="K82" s="11">
        <v>177.7</v>
      </c>
      <c r="L82" s="11">
        <v>176</v>
      </c>
      <c r="M82" s="11">
        <v>176</v>
      </c>
      <c r="N82" s="16">
        <v>46387</v>
      </c>
      <c r="O82" s="13">
        <v>353.7</v>
      </c>
      <c r="P82" s="13">
        <v>676</v>
      </c>
      <c r="Q82" s="13" t="s">
        <v>97</v>
      </c>
      <c r="R82" s="23" t="s">
        <v>64</v>
      </c>
    </row>
    <row r="83" spans="1:18" s="32" customFormat="1" ht="36" customHeight="1" x14ac:dyDescent="0.25">
      <c r="A83" s="169" t="s">
        <v>85</v>
      </c>
      <c r="B83" s="170"/>
      <c r="C83" s="170"/>
      <c r="D83" s="171"/>
      <c r="E83" s="66">
        <f>E76+E77+E78+E79+E80+E81+E82</f>
        <v>91</v>
      </c>
      <c r="F83" s="65">
        <f t="shared" ref="F83:M83" si="36">F76+F77+F78+F79+F80+F81+F82</f>
        <v>2283.1999999999998</v>
      </c>
      <c r="G83" s="106">
        <f t="shared" si="36"/>
        <v>38</v>
      </c>
      <c r="H83" s="106">
        <f t="shared" si="36"/>
        <v>24</v>
      </c>
      <c r="I83" s="106">
        <f t="shared" si="36"/>
        <v>14</v>
      </c>
      <c r="J83" s="65">
        <f t="shared" si="36"/>
        <v>2283.1999999999998</v>
      </c>
      <c r="K83" s="65">
        <f t="shared" si="36"/>
        <v>1469.2</v>
      </c>
      <c r="L83" s="65">
        <f t="shared" si="36"/>
        <v>814</v>
      </c>
      <c r="M83" s="65">
        <f t="shared" si="36"/>
        <v>814</v>
      </c>
      <c r="N83" s="62" t="s">
        <v>55</v>
      </c>
      <c r="O83" s="62" t="s">
        <v>55</v>
      </c>
      <c r="P83" s="62" t="s">
        <v>55</v>
      </c>
      <c r="Q83" s="62" t="s">
        <v>55</v>
      </c>
      <c r="R83" s="63" t="s">
        <v>55</v>
      </c>
    </row>
    <row r="84" spans="1:18" s="32" customFormat="1" ht="40.5" customHeight="1" x14ac:dyDescent="0.25">
      <c r="A84" s="56">
        <v>64</v>
      </c>
      <c r="B84" s="41" t="s">
        <v>46</v>
      </c>
      <c r="C84" s="13">
        <v>1935</v>
      </c>
      <c r="D84" s="16">
        <v>44144</v>
      </c>
      <c r="E84" s="13">
        <v>12</v>
      </c>
      <c r="F84" s="107">
        <f>J84</f>
        <v>200.9</v>
      </c>
      <c r="G84" s="108">
        <f>H84+I84</f>
        <v>4</v>
      </c>
      <c r="H84" s="13">
        <v>0</v>
      </c>
      <c r="I84" s="13">
        <v>4</v>
      </c>
      <c r="J84" s="107">
        <f>K84+L84</f>
        <v>200.9</v>
      </c>
      <c r="K84" s="11">
        <v>0</v>
      </c>
      <c r="L84" s="11">
        <v>200.9</v>
      </c>
      <c r="M84" s="107">
        <f>L84</f>
        <v>200.9</v>
      </c>
      <c r="N84" s="16">
        <v>46752</v>
      </c>
      <c r="O84" s="11">
        <v>439.1</v>
      </c>
      <c r="P84" s="20">
        <v>562</v>
      </c>
      <c r="Q84" s="20" t="s">
        <v>61</v>
      </c>
      <c r="R84" s="23" t="s">
        <v>64</v>
      </c>
    </row>
    <row r="85" spans="1:18" s="32" customFormat="1" ht="46.5" customHeight="1" x14ac:dyDescent="0.25">
      <c r="A85" s="116">
        <v>65</v>
      </c>
      <c r="B85" s="35" t="s">
        <v>72</v>
      </c>
      <c r="C85" s="13">
        <v>1964</v>
      </c>
      <c r="D85" s="16">
        <v>44106</v>
      </c>
      <c r="E85" s="13">
        <v>34</v>
      </c>
      <c r="F85" s="20">
        <f t="shared" ref="F85:F89" si="37">J85</f>
        <v>456.6</v>
      </c>
      <c r="G85" s="10">
        <f t="shared" ref="G85:G89" si="38">H85+I85</f>
        <v>12</v>
      </c>
      <c r="H85" s="13">
        <v>10</v>
      </c>
      <c r="I85" s="13">
        <v>2</v>
      </c>
      <c r="J85" s="20">
        <f t="shared" ref="J85:J89" si="39">K85+L85</f>
        <v>456.6</v>
      </c>
      <c r="K85" s="11">
        <v>384.1</v>
      </c>
      <c r="L85" s="11">
        <v>72.5</v>
      </c>
      <c r="M85" s="20">
        <f>L85</f>
        <v>72.5</v>
      </c>
      <c r="N85" s="16">
        <v>46752</v>
      </c>
      <c r="O85" s="13">
        <v>457.3</v>
      </c>
      <c r="P85" s="11">
        <v>1080</v>
      </c>
      <c r="Q85" s="13" t="s">
        <v>73</v>
      </c>
      <c r="R85" s="23" t="s">
        <v>64</v>
      </c>
    </row>
    <row r="86" spans="1:18" ht="45" x14ac:dyDescent="0.2">
      <c r="A86" s="116">
        <v>66</v>
      </c>
      <c r="B86" s="75" t="s">
        <v>122</v>
      </c>
      <c r="C86" s="13">
        <v>1953</v>
      </c>
      <c r="D86" s="16">
        <v>44475</v>
      </c>
      <c r="E86" s="13">
        <v>19</v>
      </c>
      <c r="F86" s="20">
        <f>J86</f>
        <v>405</v>
      </c>
      <c r="G86" s="10">
        <f>H86+I86</f>
        <v>8</v>
      </c>
      <c r="H86" s="13">
        <v>8</v>
      </c>
      <c r="I86" s="13">
        <v>0</v>
      </c>
      <c r="J86" s="20">
        <f>K86+L86</f>
        <v>405</v>
      </c>
      <c r="K86" s="11">
        <v>405</v>
      </c>
      <c r="L86" s="11">
        <v>0</v>
      </c>
      <c r="M86" s="11">
        <f>L86</f>
        <v>0</v>
      </c>
      <c r="N86" s="16">
        <v>46752</v>
      </c>
      <c r="O86" s="13">
        <v>406.1</v>
      </c>
      <c r="P86" s="20" t="s">
        <v>55</v>
      </c>
      <c r="Q86" s="86" t="s">
        <v>156</v>
      </c>
      <c r="R86" s="87" t="s">
        <v>64</v>
      </c>
    </row>
    <row r="87" spans="1:18" ht="45" x14ac:dyDescent="0.2">
      <c r="A87" s="116">
        <v>67</v>
      </c>
      <c r="B87" s="75" t="s">
        <v>121</v>
      </c>
      <c r="C87" s="13">
        <v>1953</v>
      </c>
      <c r="D87" s="16">
        <v>44475</v>
      </c>
      <c r="E87" s="13">
        <v>14</v>
      </c>
      <c r="F87" s="20">
        <f>J87</f>
        <v>419.6</v>
      </c>
      <c r="G87" s="10">
        <f>H87+I87</f>
        <v>8</v>
      </c>
      <c r="H87" s="13">
        <v>7</v>
      </c>
      <c r="I87" s="13">
        <v>1</v>
      </c>
      <c r="J87" s="20">
        <f>K87+L87</f>
        <v>419.6</v>
      </c>
      <c r="K87" s="11">
        <v>367.1</v>
      </c>
      <c r="L87" s="11">
        <v>52.5</v>
      </c>
      <c r="M87" s="11">
        <f>L87</f>
        <v>52.5</v>
      </c>
      <c r="N87" s="16">
        <v>46752</v>
      </c>
      <c r="O87" s="13">
        <v>424.4</v>
      </c>
      <c r="P87" s="20" t="s">
        <v>55</v>
      </c>
      <c r="Q87" s="86" t="s">
        <v>156</v>
      </c>
      <c r="R87" s="87" t="s">
        <v>64</v>
      </c>
    </row>
    <row r="88" spans="1:18" ht="45" x14ac:dyDescent="0.2">
      <c r="A88" s="116">
        <v>68</v>
      </c>
      <c r="B88" s="41" t="s">
        <v>91</v>
      </c>
      <c r="C88" s="13">
        <v>1950</v>
      </c>
      <c r="D88" s="16">
        <v>44347</v>
      </c>
      <c r="E88" s="13">
        <v>30</v>
      </c>
      <c r="F88" s="20">
        <f t="shared" si="37"/>
        <v>461</v>
      </c>
      <c r="G88" s="10">
        <f t="shared" si="38"/>
        <v>11</v>
      </c>
      <c r="H88" s="13">
        <v>9</v>
      </c>
      <c r="I88" s="13">
        <v>2</v>
      </c>
      <c r="J88" s="20">
        <f t="shared" si="39"/>
        <v>461</v>
      </c>
      <c r="K88" s="11">
        <v>370.3</v>
      </c>
      <c r="L88" s="11">
        <v>90.7</v>
      </c>
      <c r="M88" s="11">
        <v>90.7</v>
      </c>
      <c r="N88" s="16">
        <v>46752</v>
      </c>
      <c r="O88" s="45">
        <v>514.20000000000005</v>
      </c>
      <c r="P88" s="13">
        <v>1914</v>
      </c>
      <c r="Q88" s="46" t="s">
        <v>92</v>
      </c>
      <c r="R88" s="23" t="s">
        <v>64</v>
      </c>
    </row>
    <row r="89" spans="1:18" ht="45" x14ac:dyDescent="0.2">
      <c r="A89" s="116">
        <v>69</v>
      </c>
      <c r="B89" s="41" t="s">
        <v>93</v>
      </c>
      <c r="C89" s="13">
        <v>1957</v>
      </c>
      <c r="D89" s="16">
        <v>44403</v>
      </c>
      <c r="E89" s="13">
        <v>37</v>
      </c>
      <c r="F89" s="20">
        <f t="shared" si="37"/>
        <v>407</v>
      </c>
      <c r="G89" s="10">
        <f t="shared" si="38"/>
        <v>9</v>
      </c>
      <c r="H89" s="13">
        <v>8</v>
      </c>
      <c r="I89" s="13">
        <v>1</v>
      </c>
      <c r="J89" s="20">
        <f t="shared" si="39"/>
        <v>407</v>
      </c>
      <c r="K89" s="11">
        <v>357.1</v>
      </c>
      <c r="L89" s="11">
        <v>49.9</v>
      </c>
      <c r="M89" s="11">
        <v>49.9</v>
      </c>
      <c r="N89" s="16">
        <v>46752</v>
      </c>
      <c r="O89" s="13">
        <v>420.6</v>
      </c>
      <c r="P89" s="13">
        <v>1433</v>
      </c>
      <c r="Q89" s="13" t="s">
        <v>94</v>
      </c>
      <c r="R89" s="23" t="s">
        <v>64</v>
      </c>
    </row>
    <row r="90" spans="1:18" ht="45" x14ac:dyDescent="0.2">
      <c r="A90" s="104">
        <v>70</v>
      </c>
      <c r="B90" s="69" t="s">
        <v>117</v>
      </c>
      <c r="C90" s="13">
        <v>1953</v>
      </c>
      <c r="D90" s="16">
        <v>44601</v>
      </c>
      <c r="E90" s="13">
        <v>20</v>
      </c>
      <c r="F90" s="20">
        <f>J90</f>
        <v>397.4</v>
      </c>
      <c r="G90" s="10">
        <f>H90+I90</f>
        <v>8</v>
      </c>
      <c r="H90" s="13">
        <v>8</v>
      </c>
      <c r="I90" s="13">
        <v>0</v>
      </c>
      <c r="J90" s="20">
        <f>K90+L90</f>
        <v>397.4</v>
      </c>
      <c r="K90" s="11">
        <v>397.4</v>
      </c>
      <c r="L90" s="11">
        <v>0</v>
      </c>
      <c r="M90" s="11">
        <f>L90</f>
        <v>0</v>
      </c>
      <c r="N90" s="16">
        <v>46752</v>
      </c>
      <c r="O90" s="13">
        <v>197.1</v>
      </c>
      <c r="P90" s="20">
        <v>309</v>
      </c>
      <c r="Q90" s="86" t="s">
        <v>155</v>
      </c>
      <c r="R90" s="87" t="s">
        <v>64</v>
      </c>
    </row>
    <row r="91" spans="1:18" ht="33.75" customHeight="1" x14ac:dyDescent="0.2">
      <c r="A91" s="169" t="s">
        <v>86</v>
      </c>
      <c r="B91" s="170"/>
      <c r="C91" s="170"/>
      <c r="D91" s="171"/>
      <c r="E91" s="66">
        <f>E84+E85+E86+E87+E88+E89+E90</f>
        <v>166</v>
      </c>
      <c r="F91" s="65">
        <f t="shared" ref="F91:M91" si="40">F84+F85+F86+F87+F88+F89+F90</f>
        <v>2747.5</v>
      </c>
      <c r="G91" s="106">
        <f t="shared" si="40"/>
        <v>60</v>
      </c>
      <c r="H91" s="106">
        <f t="shared" si="40"/>
        <v>50</v>
      </c>
      <c r="I91" s="106">
        <f t="shared" si="40"/>
        <v>10</v>
      </c>
      <c r="J91" s="65">
        <f t="shared" si="40"/>
        <v>2747.5</v>
      </c>
      <c r="K91" s="65">
        <f t="shared" si="40"/>
        <v>2281</v>
      </c>
      <c r="L91" s="65">
        <f t="shared" si="40"/>
        <v>466.49999999999994</v>
      </c>
      <c r="M91" s="65">
        <f t="shared" si="40"/>
        <v>466.49999999999994</v>
      </c>
      <c r="N91" s="62" t="s">
        <v>55</v>
      </c>
      <c r="O91" s="62" t="s">
        <v>55</v>
      </c>
      <c r="P91" s="62" t="s">
        <v>55</v>
      </c>
      <c r="Q91" s="62" t="s">
        <v>55</v>
      </c>
      <c r="R91" s="63" t="s">
        <v>55</v>
      </c>
    </row>
    <row r="92" spans="1:18" s="79" customFormat="1" ht="46.5" customHeight="1" x14ac:dyDescent="0.2">
      <c r="A92" s="74">
        <v>71</v>
      </c>
      <c r="B92" s="75" t="s">
        <v>134</v>
      </c>
      <c r="C92" s="13">
        <v>1954</v>
      </c>
      <c r="D92" s="16">
        <v>44285</v>
      </c>
      <c r="E92" s="13">
        <v>19</v>
      </c>
      <c r="F92" s="20">
        <f>J92</f>
        <v>361.4</v>
      </c>
      <c r="G92" s="10">
        <f>H92+I92</f>
        <v>6</v>
      </c>
      <c r="H92" s="13">
        <v>6</v>
      </c>
      <c r="I92" s="13">
        <v>0</v>
      </c>
      <c r="J92" s="20">
        <f>K92+L92</f>
        <v>361.4</v>
      </c>
      <c r="K92" s="11">
        <v>361.4</v>
      </c>
      <c r="L92" s="11">
        <v>0</v>
      </c>
      <c r="M92" s="11">
        <v>0</v>
      </c>
      <c r="N92" s="16">
        <v>47118</v>
      </c>
      <c r="O92" s="45">
        <v>481.1</v>
      </c>
      <c r="P92" s="20" t="s">
        <v>55</v>
      </c>
      <c r="Q92" s="86" t="s">
        <v>158</v>
      </c>
      <c r="R92" s="87" t="s">
        <v>64</v>
      </c>
    </row>
    <row r="93" spans="1:18" ht="48" customHeight="1" x14ac:dyDescent="0.2">
      <c r="A93" s="116">
        <v>72</v>
      </c>
      <c r="B93" s="72" t="s">
        <v>118</v>
      </c>
      <c r="C93" s="13">
        <v>1916</v>
      </c>
      <c r="D93" s="16">
        <v>44525</v>
      </c>
      <c r="E93" s="13">
        <v>10</v>
      </c>
      <c r="F93" s="20">
        <f>J93</f>
        <v>157.86000000000001</v>
      </c>
      <c r="G93" s="10">
        <f>H93+I93</f>
        <v>5</v>
      </c>
      <c r="H93" s="13">
        <v>4</v>
      </c>
      <c r="I93" s="13">
        <v>1</v>
      </c>
      <c r="J93" s="20">
        <f>K93+L93</f>
        <v>157.86000000000001</v>
      </c>
      <c r="K93" s="11">
        <v>30.6</v>
      </c>
      <c r="L93" s="11">
        <v>127.26</v>
      </c>
      <c r="M93" s="11">
        <f>L93</f>
        <v>127.26</v>
      </c>
      <c r="N93" s="16">
        <v>47118</v>
      </c>
      <c r="O93" s="13">
        <v>159.4</v>
      </c>
      <c r="P93" s="20" t="s">
        <v>55</v>
      </c>
      <c r="Q93" s="86" t="s">
        <v>157</v>
      </c>
      <c r="R93" s="87" t="s">
        <v>64</v>
      </c>
    </row>
    <row r="94" spans="1:18" ht="45" x14ac:dyDescent="0.2">
      <c r="A94" s="116">
        <v>73</v>
      </c>
      <c r="B94" s="69" t="s">
        <v>114</v>
      </c>
      <c r="C94" s="45">
        <v>1935</v>
      </c>
      <c r="D94" s="16">
        <v>44601</v>
      </c>
      <c r="E94" s="13">
        <v>29</v>
      </c>
      <c r="F94" s="20">
        <f>J94</f>
        <v>415.1</v>
      </c>
      <c r="G94" s="10">
        <f t="shared" ref="G94:G98" si="41">H94+I94</f>
        <v>8</v>
      </c>
      <c r="H94" s="13">
        <v>4</v>
      </c>
      <c r="I94" s="13">
        <v>4</v>
      </c>
      <c r="J94" s="20">
        <f t="shared" ref="J94:J101" si="42">K94+L94</f>
        <v>415.1</v>
      </c>
      <c r="K94" s="11">
        <v>259.2</v>
      </c>
      <c r="L94" s="11">
        <v>155.9</v>
      </c>
      <c r="M94" s="11">
        <f>L94</f>
        <v>155.9</v>
      </c>
      <c r="N94" s="16">
        <v>47118</v>
      </c>
      <c r="O94" s="13">
        <v>415.4</v>
      </c>
      <c r="P94" s="20">
        <v>2118</v>
      </c>
      <c r="Q94" s="86" t="s">
        <v>143</v>
      </c>
      <c r="R94" s="87" t="s">
        <v>64</v>
      </c>
    </row>
    <row r="95" spans="1:18" ht="30" x14ac:dyDescent="0.2">
      <c r="A95" s="116">
        <v>74</v>
      </c>
      <c r="B95" s="69" t="s">
        <v>115</v>
      </c>
      <c r="C95" s="45">
        <v>1914</v>
      </c>
      <c r="D95" s="16">
        <v>44601</v>
      </c>
      <c r="E95" s="13">
        <v>13</v>
      </c>
      <c r="F95" s="20">
        <f t="shared" ref="F95:F99" si="43">J95</f>
        <v>143.9</v>
      </c>
      <c r="G95" s="10">
        <f t="shared" si="41"/>
        <v>8</v>
      </c>
      <c r="H95" s="13">
        <v>4</v>
      </c>
      <c r="I95" s="13">
        <v>4</v>
      </c>
      <c r="J95" s="20">
        <f t="shared" si="42"/>
        <v>143.9</v>
      </c>
      <c r="K95" s="11">
        <v>18.2</v>
      </c>
      <c r="L95" s="11">
        <v>125.7</v>
      </c>
      <c r="M95" s="11">
        <f t="shared" ref="M95:M101" si="44">L95</f>
        <v>125.7</v>
      </c>
      <c r="N95" s="16">
        <v>47118</v>
      </c>
      <c r="O95" s="13">
        <v>107.2</v>
      </c>
      <c r="P95" s="20" t="s">
        <v>55</v>
      </c>
      <c r="Q95" s="20" t="s">
        <v>55</v>
      </c>
      <c r="R95" s="23" t="s">
        <v>63</v>
      </c>
    </row>
    <row r="96" spans="1:18" ht="30" x14ac:dyDescent="0.2">
      <c r="A96" s="116">
        <v>75</v>
      </c>
      <c r="B96" s="75" t="s">
        <v>120</v>
      </c>
      <c r="C96" s="13">
        <v>1960</v>
      </c>
      <c r="D96" s="16">
        <v>44546</v>
      </c>
      <c r="E96" s="13">
        <v>6</v>
      </c>
      <c r="F96" s="20">
        <f t="shared" si="43"/>
        <v>163.1</v>
      </c>
      <c r="G96" s="10">
        <f t="shared" si="41"/>
        <v>4</v>
      </c>
      <c r="H96" s="13">
        <v>4</v>
      </c>
      <c r="I96" s="13">
        <v>0</v>
      </c>
      <c r="J96" s="20">
        <f t="shared" si="42"/>
        <v>163.1</v>
      </c>
      <c r="K96" s="11">
        <v>163.1</v>
      </c>
      <c r="L96" s="11">
        <v>0</v>
      </c>
      <c r="M96" s="11">
        <f t="shared" si="44"/>
        <v>0</v>
      </c>
      <c r="N96" s="16">
        <v>47118</v>
      </c>
      <c r="O96" s="13">
        <v>163.1</v>
      </c>
      <c r="P96" s="20" t="s">
        <v>55</v>
      </c>
      <c r="Q96" s="20" t="s">
        <v>55</v>
      </c>
      <c r="R96" s="23" t="s">
        <v>63</v>
      </c>
    </row>
    <row r="97" spans="1:18" ht="45" x14ac:dyDescent="0.2">
      <c r="A97" s="116">
        <v>76</v>
      </c>
      <c r="B97" s="69" t="s">
        <v>116</v>
      </c>
      <c r="C97" s="13">
        <v>1953</v>
      </c>
      <c r="D97" s="16">
        <v>44601</v>
      </c>
      <c r="E97" s="13">
        <v>23</v>
      </c>
      <c r="F97" s="20">
        <f t="shared" si="43"/>
        <v>443.4</v>
      </c>
      <c r="G97" s="10">
        <f t="shared" si="41"/>
        <v>8</v>
      </c>
      <c r="H97" s="13">
        <v>0</v>
      </c>
      <c r="I97" s="13">
        <v>8</v>
      </c>
      <c r="J97" s="20">
        <f t="shared" si="42"/>
        <v>443.4</v>
      </c>
      <c r="K97" s="11">
        <v>0</v>
      </c>
      <c r="L97" s="11">
        <v>443.4</v>
      </c>
      <c r="M97" s="11">
        <f t="shared" si="44"/>
        <v>443.4</v>
      </c>
      <c r="N97" s="16">
        <v>47118</v>
      </c>
      <c r="O97" s="13">
        <v>435.6</v>
      </c>
      <c r="P97" s="20" t="s">
        <v>55</v>
      </c>
      <c r="Q97" s="86" t="s">
        <v>156</v>
      </c>
      <c r="R97" s="87" t="s">
        <v>64</v>
      </c>
    </row>
    <row r="98" spans="1:18" ht="45" x14ac:dyDescent="0.2">
      <c r="A98" s="116">
        <v>77</v>
      </c>
      <c r="B98" s="69" t="s">
        <v>135</v>
      </c>
      <c r="C98" s="13">
        <v>1937</v>
      </c>
      <c r="D98" s="16">
        <v>44601</v>
      </c>
      <c r="E98" s="13">
        <v>6</v>
      </c>
      <c r="F98" s="20">
        <f t="shared" si="43"/>
        <v>102.69999999999999</v>
      </c>
      <c r="G98" s="10">
        <f t="shared" si="41"/>
        <v>3</v>
      </c>
      <c r="H98" s="13">
        <v>1</v>
      </c>
      <c r="I98" s="13">
        <v>2</v>
      </c>
      <c r="J98" s="20">
        <f t="shared" si="42"/>
        <v>102.69999999999999</v>
      </c>
      <c r="K98" s="11">
        <v>19.899999999999999</v>
      </c>
      <c r="L98" s="11">
        <v>82.8</v>
      </c>
      <c r="M98" s="11">
        <f t="shared" si="44"/>
        <v>82.8</v>
      </c>
      <c r="N98" s="16">
        <v>47118</v>
      </c>
      <c r="O98" s="13">
        <v>173.8</v>
      </c>
      <c r="P98" s="20" t="s">
        <v>55</v>
      </c>
      <c r="Q98" s="86" t="s">
        <v>154</v>
      </c>
      <c r="R98" s="87" t="s">
        <v>64</v>
      </c>
    </row>
    <row r="99" spans="1:18" ht="45" x14ac:dyDescent="0.2">
      <c r="A99" s="116">
        <v>78</v>
      </c>
      <c r="B99" s="75" t="s">
        <v>113</v>
      </c>
      <c r="C99" s="13">
        <v>1952</v>
      </c>
      <c r="D99" s="16">
        <v>44546</v>
      </c>
      <c r="E99" s="13">
        <v>24</v>
      </c>
      <c r="F99" s="20">
        <f t="shared" si="43"/>
        <v>430.8</v>
      </c>
      <c r="G99" s="13">
        <f t="shared" ref="G99:G112" si="45">H99+I99</f>
        <v>11</v>
      </c>
      <c r="H99" s="13">
        <v>11</v>
      </c>
      <c r="I99" s="13">
        <v>0</v>
      </c>
      <c r="J99" s="20">
        <f t="shared" si="42"/>
        <v>430.8</v>
      </c>
      <c r="K99" s="11">
        <v>430.8</v>
      </c>
      <c r="L99" s="11">
        <v>0</v>
      </c>
      <c r="M99" s="11">
        <f t="shared" si="44"/>
        <v>0</v>
      </c>
      <c r="N99" s="16">
        <v>47118</v>
      </c>
      <c r="O99" s="13">
        <v>415.9</v>
      </c>
      <c r="P99" s="20">
        <v>812</v>
      </c>
      <c r="Q99" s="86" t="s">
        <v>153</v>
      </c>
      <c r="R99" s="87" t="s">
        <v>64</v>
      </c>
    </row>
    <row r="100" spans="1:18" ht="45" x14ac:dyDescent="0.2">
      <c r="A100" s="116">
        <v>79</v>
      </c>
      <c r="B100" s="69" t="s">
        <v>152</v>
      </c>
      <c r="C100" s="13">
        <v>1959</v>
      </c>
      <c r="D100" s="16">
        <v>44525</v>
      </c>
      <c r="E100" s="13">
        <v>20</v>
      </c>
      <c r="F100" s="11">
        <f>J100</f>
        <v>357.6</v>
      </c>
      <c r="G100" s="13">
        <f>H100+I100</f>
        <v>10</v>
      </c>
      <c r="H100" s="13">
        <v>10</v>
      </c>
      <c r="I100" s="13">
        <v>0</v>
      </c>
      <c r="J100" s="20">
        <f t="shared" si="42"/>
        <v>357.6</v>
      </c>
      <c r="K100" s="11">
        <v>357.6</v>
      </c>
      <c r="L100" s="11">
        <v>0</v>
      </c>
      <c r="M100" s="11">
        <f t="shared" si="44"/>
        <v>0</v>
      </c>
      <c r="N100" s="16">
        <v>47118</v>
      </c>
      <c r="O100" s="13">
        <v>408.5</v>
      </c>
      <c r="P100" s="20">
        <v>96</v>
      </c>
      <c r="Q100" s="86" t="s">
        <v>151</v>
      </c>
      <c r="R100" s="87" t="s">
        <v>64</v>
      </c>
    </row>
    <row r="101" spans="1:18" ht="30" x14ac:dyDescent="0.2">
      <c r="A101" s="116">
        <v>80</v>
      </c>
      <c r="B101" s="34" t="s">
        <v>164</v>
      </c>
      <c r="C101" s="13">
        <v>1950</v>
      </c>
      <c r="D101" s="16">
        <v>44546</v>
      </c>
      <c r="E101" s="13">
        <v>10</v>
      </c>
      <c r="F101" s="11">
        <f>J101</f>
        <v>100.5</v>
      </c>
      <c r="G101" s="13">
        <f>H101+I101</f>
        <v>2</v>
      </c>
      <c r="H101" s="13">
        <v>1</v>
      </c>
      <c r="I101" s="13">
        <v>1</v>
      </c>
      <c r="J101" s="94">
        <f t="shared" si="42"/>
        <v>100.5</v>
      </c>
      <c r="K101" s="11">
        <v>50.5</v>
      </c>
      <c r="L101" s="11">
        <v>50</v>
      </c>
      <c r="M101" s="11">
        <f t="shared" si="44"/>
        <v>50</v>
      </c>
      <c r="N101" s="16">
        <v>47118</v>
      </c>
      <c r="O101" s="13">
        <v>100.5</v>
      </c>
      <c r="P101" s="94" t="s">
        <v>55</v>
      </c>
      <c r="Q101" s="94" t="s">
        <v>55</v>
      </c>
      <c r="R101" s="96" t="s">
        <v>63</v>
      </c>
    </row>
    <row r="102" spans="1:18" ht="26.25" customHeight="1" x14ac:dyDescent="0.2">
      <c r="A102" s="172" t="s">
        <v>103</v>
      </c>
      <c r="B102" s="172"/>
      <c r="C102" s="172"/>
      <c r="D102" s="172"/>
      <c r="E102" s="70">
        <f>E92+E93+E94+E95+E96+E97+E98+E99+E100+E101</f>
        <v>160</v>
      </c>
      <c r="F102" s="97">
        <f t="shared" ref="F102:M102" si="46">F92+F93+F94+F95+F96+F97+F98+F99+F100+F101</f>
        <v>2676.3599999999997</v>
      </c>
      <c r="G102" s="97">
        <f t="shared" si="46"/>
        <v>65</v>
      </c>
      <c r="H102" s="97">
        <f t="shared" si="46"/>
        <v>45</v>
      </c>
      <c r="I102" s="97">
        <f t="shared" si="46"/>
        <v>20</v>
      </c>
      <c r="J102" s="97">
        <f t="shared" si="46"/>
        <v>2676.3599999999997</v>
      </c>
      <c r="K102" s="97">
        <f t="shared" si="46"/>
        <v>1691.3000000000002</v>
      </c>
      <c r="L102" s="97">
        <f t="shared" si="46"/>
        <v>985.06</v>
      </c>
      <c r="M102" s="97">
        <f t="shared" si="46"/>
        <v>985.06</v>
      </c>
      <c r="N102" s="62" t="s">
        <v>55</v>
      </c>
      <c r="O102" s="62" t="s">
        <v>55</v>
      </c>
      <c r="P102" s="62" t="s">
        <v>55</v>
      </c>
      <c r="Q102" s="63" t="s">
        <v>55</v>
      </c>
      <c r="R102" s="67" t="s">
        <v>55</v>
      </c>
    </row>
    <row r="103" spans="1:18" ht="45" x14ac:dyDescent="0.2">
      <c r="A103" s="71">
        <v>81</v>
      </c>
      <c r="B103" s="69" t="s">
        <v>123</v>
      </c>
      <c r="C103" s="13">
        <v>1951</v>
      </c>
      <c r="D103" s="16">
        <v>44697</v>
      </c>
      <c r="E103" s="13">
        <v>31</v>
      </c>
      <c r="F103" s="11">
        <f t="shared" ref="F103:F112" si="47">J103</f>
        <v>365</v>
      </c>
      <c r="G103" s="13">
        <f t="shared" si="45"/>
        <v>8</v>
      </c>
      <c r="H103" s="13">
        <v>7</v>
      </c>
      <c r="I103" s="13">
        <v>1</v>
      </c>
      <c r="J103" s="11">
        <f t="shared" ref="J103:J112" si="48">K103+L103</f>
        <v>365</v>
      </c>
      <c r="K103" s="11">
        <v>322.5</v>
      </c>
      <c r="L103" s="11">
        <v>42.5</v>
      </c>
      <c r="M103" s="11">
        <f t="shared" ref="M103:M112" si="49">L103</f>
        <v>42.5</v>
      </c>
      <c r="N103" s="16">
        <v>47483</v>
      </c>
      <c r="O103" s="13">
        <v>407.9</v>
      </c>
      <c r="P103" s="20">
        <v>987</v>
      </c>
      <c r="Q103" s="86" t="s">
        <v>150</v>
      </c>
      <c r="R103" s="87" t="s">
        <v>64</v>
      </c>
    </row>
    <row r="104" spans="1:18" ht="45" x14ac:dyDescent="0.2">
      <c r="A104" s="71">
        <v>82</v>
      </c>
      <c r="B104" s="35" t="s">
        <v>124</v>
      </c>
      <c r="C104" s="13">
        <v>1961</v>
      </c>
      <c r="D104" s="16">
        <v>44697</v>
      </c>
      <c r="E104" s="13">
        <v>25</v>
      </c>
      <c r="F104" s="11">
        <f t="shared" si="47"/>
        <v>308.89999999999998</v>
      </c>
      <c r="G104" s="13">
        <f t="shared" si="45"/>
        <v>8</v>
      </c>
      <c r="H104" s="13">
        <v>7</v>
      </c>
      <c r="I104" s="13">
        <v>1</v>
      </c>
      <c r="J104" s="11">
        <f t="shared" si="48"/>
        <v>308.89999999999998</v>
      </c>
      <c r="K104" s="11">
        <v>271.5</v>
      </c>
      <c r="L104" s="11">
        <v>37.4</v>
      </c>
      <c r="M104" s="11">
        <f t="shared" si="49"/>
        <v>37.4</v>
      </c>
      <c r="N104" s="16">
        <v>47483</v>
      </c>
      <c r="O104" s="13">
        <v>308.89999999999998</v>
      </c>
      <c r="P104" s="20">
        <v>686</v>
      </c>
      <c r="Q104" s="86" t="s">
        <v>142</v>
      </c>
      <c r="R104" s="87" t="s">
        <v>64</v>
      </c>
    </row>
    <row r="105" spans="1:18" ht="30" x14ac:dyDescent="0.2">
      <c r="A105" s="71">
        <v>83</v>
      </c>
      <c r="B105" s="34" t="s">
        <v>125</v>
      </c>
      <c r="C105" s="13">
        <v>1950</v>
      </c>
      <c r="D105" s="16">
        <v>44697</v>
      </c>
      <c r="E105" s="13">
        <v>10</v>
      </c>
      <c r="F105" s="11">
        <f t="shared" si="47"/>
        <v>106.4</v>
      </c>
      <c r="G105" s="13">
        <f t="shared" si="45"/>
        <v>4</v>
      </c>
      <c r="H105" s="13">
        <v>2</v>
      </c>
      <c r="I105" s="13">
        <v>2</v>
      </c>
      <c r="J105" s="11">
        <f t="shared" si="48"/>
        <v>106.4</v>
      </c>
      <c r="K105" s="11">
        <v>82.4</v>
      </c>
      <c r="L105" s="11">
        <v>24</v>
      </c>
      <c r="M105" s="11">
        <f t="shared" si="49"/>
        <v>24</v>
      </c>
      <c r="N105" s="16">
        <v>47483</v>
      </c>
      <c r="O105" s="13">
        <v>118.4</v>
      </c>
      <c r="P105" s="20" t="s">
        <v>55</v>
      </c>
      <c r="Q105" s="20" t="s">
        <v>55</v>
      </c>
      <c r="R105" s="23" t="s">
        <v>63</v>
      </c>
    </row>
    <row r="106" spans="1:18" ht="45" x14ac:dyDescent="0.2">
      <c r="A106" s="71">
        <v>84</v>
      </c>
      <c r="B106" s="34" t="s">
        <v>126</v>
      </c>
      <c r="C106" s="13">
        <v>1962</v>
      </c>
      <c r="D106" s="16">
        <v>44697</v>
      </c>
      <c r="E106" s="13">
        <v>9</v>
      </c>
      <c r="F106" s="11">
        <f t="shared" si="47"/>
        <v>63.1</v>
      </c>
      <c r="G106" s="13">
        <f t="shared" si="45"/>
        <v>2</v>
      </c>
      <c r="H106" s="13">
        <v>1</v>
      </c>
      <c r="I106" s="13">
        <v>1</v>
      </c>
      <c r="J106" s="11">
        <f t="shared" si="48"/>
        <v>63.1</v>
      </c>
      <c r="K106" s="11">
        <v>30.1</v>
      </c>
      <c r="L106" s="11">
        <v>33</v>
      </c>
      <c r="M106" s="11">
        <f t="shared" si="49"/>
        <v>33</v>
      </c>
      <c r="N106" s="16">
        <v>47483</v>
      </c>
      <c r="O106" s="13">
        <v>179.6</v>
      </c>
      <c r="P106" s="20" t="s">
        <v>55</v>
      </c>
      <c r="Q106" s="86" t="s">
        <v>149</v>
      </c>
      <c r="R106" s="87" t="s">
        <v>64</v>
      </c>
    </row>
    <row r="107" spans="1:18" ht="45" x14ac:dyDescent="0.2">
      <c r="A107" s="71">
        <v>85</v>
      </c>
      <c r="B107" s="69" t="s">
        <v>127</v>
      </c>
      <c r="C107" s="13">
        <v>1969</v>
      </c>
      <c r="D107" s="16">
        <v>44697</v>
      </c>
      <c r="E107" s="13">
        <v>49</v>
      </c>
      <c r="F107" s="11">
        <f t="shared" si="47"/>
        <v>435.20000000000005</v>
      </c>
      <c r="G107" s="13">
        <f t="shared" si="45"/>
        <v>12</v>
      </c>
      <c r="H107" s="13">
        <v>9</v>
      </c>
      <c r="I107" s="13">
        <v>3</v>
      </c>
      <c r="J107" s="11">
        <f t="shared" si="48"/>
        <v>435.20000000000005</v>
      </c>
      <c r="K107" s="11">
        <v>343.6</v>
      </c>
      <c r="L107" s="11">
        <v>91.6</v>
      </c>
      <c r="M107" s="11">
        <f t="shared" si="49"/>
        <v>91.6</v>
      </c>
      <c r="N107" s="16">
        <v>47483</v>
      </c>
      <c r="O107" s="13">
        <v>435.3</v>
      </c>
      <c r="P107" s="20" t="s">
        <v>55</v>
      </c>
      <c r="Q107" s="86" t="s">
        <v>148</v>
      </c>
      <c r="R107" s="87" t="s">
        <v>64</v>
      </c>
    </row>
    <row r="108" spans="1:18" ht="45" x14ac:dyDescent="0.2">
      <c r="A108" s="71">
        <v>86</v>
      </c>
      <c r="B108" s="69" t="s">
        <v>128</v>
      </c>
      <c r="C108" s="13">
        <v>1935</v>
      </c>
      <c r="D108" s="16">
        <v>44803</v>
      </c>
      <c r="E108" s="13">
        <v>13</v>
      </c>
      <c r="F108" s="11">
        <f t="shared" si="47"/>
        <v>351.1</v>
      </c>
      <c r="G108" s="13">
        <f t="shared" si="45"/>
        <v>8</v>
      </c>
      <c r="H108" s="13">
        <v>8</v>
      </c>
      <c r="I108" s="13">
        <v>0</v>
      </c>
      <c r="J108" s="11">
        <f t="shared" si="48"/>
        <v>351.1</v>
      </c>
      <c r="K108" s="11">
        <v>351.1</v>
      </c>
      <c r="L108" s="11">
        <v>0</v>
      </c>
      <c r="M108" s="11">
        <f t="shared" si="49"/>
        <v>0</v>
      </c>
      <c r="N108" s="16">
        <v>47483</v>
      </c>
      <c r="O108" s="13">
        <v>448.7</v>
      </c>
      <c r="P108" s="20">
        <v>1954</v>
      </c>
      <c r="Q108" s="86" t="s">
        <v>147</v>
      </c>
      <c r="R108" s="87" t="s">
        <v>64</v>
      </c>
    </row>
    <row r="109" spans="1:18" ht="45" x14ac:dyDescent="0.2">
      <c r="A109" s="71">
        <v>87</v>
      </c>
      <c r="B109" s="69" t="s">
        <v>163</v>
      </c>
      <c r="C109" s="13">
        <v>1951</v>
      </c>
      <c r="D109" s="16">
        <v>44846</v>
      </c>
      <c r="E109" s="13">
        <v>24</v>
      </c>
      <c r="F109" s="11">
        <f t="shared" si="47"/>
        <v>381.8</v>
      </c>
      <c r="G109" s="13">
        <f t="shared" si="45"/>
        <v>8</v>
      </c>
      <c r="H109" s="13">
        <v>8</v>
      </c>
      <c r="I109" s="13">
        <v>0</v>
      </c>
      <c r="J109" s="11">
        <f t="shared" si="48"/>
        <v>381.8</v>
      </c>
      <c r="K109" s="11">
        <v>381.8</v>
      </c>
      <c r="L109" s="11">
        <v>0</v>
      </c>
      <c r="M109" s="11">
        <f t="shared" si="49"/>
        <v>0</v>
      </c>
      <c r="N109" s="16">
        <v>47483</v>
      </c>
      <c r="O109" s="13">
        <v>420.2</v>
      </c>
      <c r="P109" s="20">
        <v>952</v>
      </c>
      <c r="Q109" s="86" t="s">
        <v>144</v>
      </c>
      <c r="R109" s="87" t="s">
        <v>64</v>
      </c>
    </row>
    <row r="110" spans="1:18" ht="45" x14ac:dyDescent="0.2">
      <c r="A110" s="71">
        <v>88</v>
      </c>
      <c r="B110" s="35" t="s">
        <v>129</v>
      </c>
      <c r="C110" s="13">
        <v>1963</v>
      </c>
      <c r="D110" s="16">
        <v>44846</v>
      </c>
      <c r="E110" s="13">
        <v>25</v>
      </c>
      <c r="F110" s="11">
        <f t="shared" si="47"/>
        <v>429.2</v>
      </c>
      <c r="G110" s="13">
        <f t="shared" si="45"/>
        <v>12</v>
      </c>
      <c r="H110" s="13">
        <v>10</v>
      </c>
      <c r="I110" s="13">
        <v>2</v>
      </c>
      <c r="J110" s="11">
        <f t="shared" si="48"/>
        <v>429.2</v>
      </c>
      <c r="K110" s="11">
        <v>361</v>
      </c>
      <c r="L110" s="11">
        <v>68.2</v>
      </c>
      <c r="M110" s="11">
        <f t="shared" si="49"/>
        <v>68.2</v>
      </c>
      <c r="N110" s="16">
        <v>47483</v>
      </c>
      <c r="O110" s="73">
        <v>476</v>
      </c>
      <c r="P110" s="20">
        <v>726</v>
      </c>
      <c r="Q110" s="86" t="s">
        <v>145</v>
      </c>
      <c r="R110" s="87" t="s">
        <v>64</v>
      </c>
    </row>
    <row r="111" spans="1:18" ht="45" x14ac:dyDescent="0.2">
      <c r="A111" s="71">
        <v>89</v>
      </c>
      <c r="B111" s="35" t="s">
        <v>130</v>
      </c>
      <c r="C111" s="13">
        <v>1963</v>
      </c>
      <c r="D111" s="16">
        <v>44743</v>
      </c>
      <c r="E111" s="13">
        <v>38</v>
      </c>
      <c r="F111" s="11">
        <f t="shared" si="47"/>
        <v>429.29999999999995</v>
      </c>
      <c r="G111" s="13">
        <f t="shared" si="45"/>
        <v>12</v>
      </c>
      <c r="H111" s="13">
        <v>7</v>
      </c>
      <c r="I111" s="13">
        <v>5</v>
      </c>
      <c r="J111" s="11">
        <f t="shared" si="48"/>
        <v>429.29999999999995</v>
      </c>
      <c r="K111" s="11">
        <v>229.2</v>
      </c>
      <c r="L111" s="11">
        <v>200.1</v>
      </c>
      <c r="M111" s="11">
        <f t="shared" si="49"/>
        <v>200.1</v>
      </c>
      <c r="N111" s="16">
        <v>47483</v>
      </c>
      <c r="O111" s="73">
        <v>453.1</v>
      </c>
      <c r="P111" s="13">
        <v>996</v>
      </c>
      <c r="Q111" s="13" t="s">
        <v>132</v>
      </c>
      <c r="R111" s="23" t="s">
        <v>64</v>
      </c>
    </row>
    <row r="112" spans="1:18" ht="45" x14ac:dyDescent="0.2">
      <c r="A112" s="71">
        <v>90</v>
      </c>
      <c r="B112" s="35" t="s">
        <v>131</v>
      </c>
      <c r="C112" s="13">
        <v>1963</v>
      </c>
      <c r="D112" s="16">
        <v>44846</v>
      </c>
      <c r="E112" s="13">
        <v>39</v>
      </c>
      <c r="F112" s="11">
        <f t="shared" si="47"/>
        <v>475</v>
      </c>
      <c r="G112" s="13">
        <f t="shared" si="45"/>
        <v>12</v>
      </c>
      <c r="H112" s="13">
        <v>10</v>
      </c>
      <c r="I112" s="13">
        <v>2</v>
      </c>
      <c r="J112" s="11">
        <f t="shared" si="48"/>
        <v>475</v>
      </c>
      <c r="K112" s="11">
        <v>405.2</v>
      </c>
      <c r="L112" s="11">
        <v>69.8</v>
      </c>
      <c r="M112" s="11">
        <f t="shared" si="49"/>
        <v>69.8</v>
      </c>
      <c r="N112" s="16">
        <v>47483</v>
      </c>
      <c r="O112" s="13">
        <v>470.1</v>
      </c>
      <c r="P112" s="20">
        <v>930</v>
      </c>
      <c r="Q112" s="86" t="s">
        <v>146</v>
      </c>
      <c r="R112" s="89" t="s">
        <v>64</v>
      </c>
    </row>
    <row r="113" spans="1:18" ht="27" customHeight="1" x14ac:dyDescent="0.2">
      <c r="A113" s="169" t="s">
        <v>111</v>
      </c>
      <c r="B113" s="170"/>
      <c r="C113" s="170"/>
      <c r="D113" s="171"/>
      <c r="E113" s="66">
        <f>E103+E104+E105+E106+E107+E108+E109+E110+E111+E112</f>
        <v>263</v>
      </c>
      <c r="F113" s="65">
        <f t="shared" ref="F113:M113" si="50">F103+F104+F105+F106+F107+F108+F109+F110+F111+F112</f>
        <v>3345</v>
      </c>
      <c r="G113" s="83">
        <f t="shared" si="50"/>
        <v>86</v>
      </c>
      <c r="H113" s="83">
        <f t="shared" si="50"/>
        <v>69</v>
      </c>
      <c r="I113" s="83">
        <f t="shared" si="50"/>
        <v>17</v>
      </c>
      <c r="J113" s="65">
        <f t="shared" si="50"/>
        <v>3345</v>
      </c>
      <c r="K113" s="65">
        <f t="shared" si="50"/>
        <v>2778.3999999999996</v>
      </c>
      <c r="L113" s="65">
        <f t="shared" si="50"/>
        <v>566.59999999999991</v>
      </c>
      <c r="M113" s="65">
        <f t="shared" si="50"/>
        <v>566.59999999999991</v>
      </c>
      <c r="N113" s="62" t="s">
        <v>55</v>
      </c>
      <c r="O113" s="62" t="s">
        <v>55</v>
      </c>
      <c r="P113" s="62" t="s">
        <v>55</v>
      </c>
      <c r="Q113" s="63" t="s">
        <v>55</v>
      </c>
      <c r="R113" s="67"/>
    </row>
    <row r="116" spans="1:18" ht="18" x14ac:dyDescent="0.2">
      <c r="D116" s="80"/>
      <c r="E116" s="81"/>
      <c r="F116" s="81"/>
      <c r="G116" s="81"/>
      <c r="H116" s="81"/>
      <c r="I116" s="81"/>
      <c r="J116" s="4"/>
      <c r="K116" s="4"/>
      <c r="L116" s="4"/>
      <c r="M116" s="4"/>
      <c r="N116" s="80"/>
      <c r="O116" s="80"/>
      <c r="P116" s="80"/>
      <c r="Q116" s="80"/>
      <c r="R116" s="5"/>
    </row>
    <row r="117" spans="1:18" ht="18" x14ac:dyDescent="0.2">
      <c r="E117" s="4"/>
      <c r="F117" s="4"/>
    </row>
    <row r="118" spans="1:18" ht="18" x14ac:dyDescent="0.2">
      <c r="E118" s="81"/>
    </row>
  </sheetData>
  <mergeCells count="72">
    <mergeCell ref="A113:D113"/>
    <mergeCell ref="A102:D102"/>
    <mergeCell ref="P18:P19"/>
    <mergeCell ref="Q18:Q19"/>
    <mergeCell ref="R18:R19"/>
    <mergeCell ref="N18:N19"/>
    <mergeCell ref="O18:O19"/>
    <mergeCell ref="A83:D83"/>
    <mergeCell ref="A59:D59"/>
    <mergeCell ref="A25:D25"/>
    <mergeCell ref="A18:A19"/>
    <mergeCell ref="B18:B19"/>
    <mergeCell ref="C18:C19"/>
    <mergeCell ref="D18:D19"/>
    <mergeCell ref="A91:D9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N10:N11"/>
    <mergeCell ref="N12:N13"/>
    <mergeCell ref="N14:N15"/>
    <mergeCell ref="A14:A15"/>
    <mergeCell ref="B14:B15"/>
    <mergeCell ref="C14:C15"/>
    <mergeCell ref="D14:D15"/>
    <mergeCell ref="C12:C13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:A7"/>
    <mergeCell ref="A42:D42"/>
    <mergeCell ref="A75:D75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2024-09-19T09:58:28Z</cp:lastPrinted>
  <dcterms:created xsi:type="dcterms:W3CDTF">2017-11-30T07:28:58Z</dcterms:created>
  <dcterms:modified xsi:type="dcterms:W3CDTF">2025-02-06T07:28:55Z</dcterms:modified>
</cp:coreProperties>
</file>