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0" yWindow="-210" windowWidth="7230" windowHeight="9270"/>
  </bookViews>
  <sheets>
    <sheet name="Лист1" sheetId="10" r:id="rId1"/>
  </sheets>
  <definedNames>
    <definedName name="_xlnm.Print_Area" localSheetId="0">Лист1!$A$1:$K$232</definedName>
  </definedNames>
  <calcPr calcId="145621"/>
</workbook>
</file>

<file path=xl/calcChain.xml><?xml version="1.0" encoding="utf-8"?>
<calcChain xmlns="http://schemas.openxmlformats.org/spreadsheetml/2006/main">
  <c r="C134" i="10" l="1"/>
  <c r="C227" i="10"/>
  <c r="C228" i="10"/>
  <c r="C229" i="10"/>
  <c r="C230" i="10"/>
  <c r="C231" i="10"/>
  <c r="C232" i="10"/>
  <c r="G105" i="10"/>
  <c r="G111" i="10"/>
  <c r="G110" i="10"/>
  <c r="G108" i="10"/>
  <c r="G109" i="10"/>
  <c r="G107" i="10"/>
  <c r="G106" i="10"/>
  <c r="D109" i="10" l="1"/>
  <c r="G72" i="10" l="1"/>
  <c r="D156" i="10" l="1"/>
  <c r="D160" i="10"/>
  <c r="D159" i="10" l="1"/>
  <c r="E130" i="10" l="1"/>
  <c r="E131" i="10"/>
  <c r="D131" i="10"/>
  <c r="D130" i="10"/>
  <c r="D215" i="10" l="1"/>
  <c r="E157" i="10" l="1"/>
  <c r="D157" i="10"/>
  <c r="H42" i="10" l="1"/>
  <c r="F13" i="10" l="1"/>
  <c r="C170" i="10"/>
  <c r="C167" i="10" s="1"/>
  <c r="F51" i="10" l="1"/>
  <c r="F72" i="10"/>
  <c r="F54" i="10"/>
  <c r="E218" i="10" l="1"/>
  <c r="E188" i="10"/>
  <c r="D188" i="10"/>
  <c r="E182" i="10"/>
  <c r="D182" i="10"/>
  <c r="E176" i="10"/>
  <c r="D176" i="10"/>
  <c r="E170" i="10"/>
  <c r="E144" i="10"/>
  <c r="E138" i="10"/>
  <c r="E135" i="10" s="1"/>
  <c r="D138" i="10"/>
  <c r="C138" i="10"/>
  <c r="C226" i="10"/>
  <c r="C224" i="10"/>
  <c r="C223" i="10"/>
  <c r="C222" i="10"/>
  <c r="C220" i="10"/>
  <c r="C219" i="10"/>
  <c r="C218" i="10"/>
  <c r="C217" i="10"/>
  <c r="C216" i="10"/>
  <c r="C214" i="10"/>
  <c r="C213" i="10"/>
  <c r="C212" i="10"/>
  <c r="C211" i="10"/>
  <c r="C210" i="10"/>
  <c r="C208" i="10"/>
  <c r="C207" i="10"/>
  <c r="C206" i="10"/>
  <c r="C205" i="10"/>
  <c r="C204" i="10"/>
  <c r="C202" i="10"/>
  <c r="C201" i="10"/>
  <c r="C200" i="10"/>
  <c r="C199" i="10"/>
  <c r="C198" i="10"/>
  <c r="C196" i="10"/>
  <c r="C195" i="10"/>
  <c r="C194" i="10"/>
  <c r="C193" i="10"/>
  <c r="C192" i="10"/>
  <c r="C190" i="10"/>
  <c r="C189" i="10"/>
  <c r="C188" i="10"/>
  <c r="C187" i="10"/>
  <c r="C186" i="10"/>
  <c r="C184" i="10"/>
  <c r="C183" i="10"/>
  <c r="C182" i="10"/>
  <c r="C181" i="10"/>
  <c r="C180" i="10"/>
  <c r="C178" i="10"/>
  <c r="C176" i="10"/>
  <c r="C175" i="10"/>
  <c r="C174" i="10"/>
  <c r="C173" i="10" s="1"/>
  <c r="C172" i="10"/>
  <c r="E172" i="10" s="1"/>
  <c r="C171" i="10"/>
  <c r="D170" i="10"/>
  <c r="C169" i="10"/>
  <c r="C168" i="10"/>
  <c r="C166" i="10"/>
  <c r="C165" i="10"/>
  <c r="C164" i="10"/>
  <c r="C163" i="10"/>
  <c r="C162" i="10"/>
  <c r="C156" i="10"/>
  <c r="C154" i="10"/>
  <c r="C152" i="10"/>
  <c r="C150" i="10"/>
  <c r="C149" i="10"/>
  <c r="C147" i="10"/>
  <c r="C145" i="10"/>
  <c r="C143" i="10"/>
  <c r="C142" i="10"/>
  <c r="C140" i="10"/>
  <c r="C139" i="10"/>
  <c r="C137" i="10"/>
  <c r="C136" i="10"/>
  <c r="C160" i="10"/>
  <c r="C159" i="10"/>
  <c r="C158" i="10"/>
  <c r="C157" i="10"/>
  <c r="C151" i="10"/>
  <c r="C144" i="10"/>
  <c r="E221" i="10"/>
  <c r="D221" i="10"/>
  <c r="E215" i="10"/>
  <c r="C215" i="10"/>
  <c r="E209" i="10"/>
  <c r="D209" i="10"/>
  <c r="E203" i="10"/>
  <c r="D203" i="10"/>
  <c r="E201" i="10"/>
  <c r="E197" i="10" s="1"/>
  <c r="D201" i="10"/>
  <c r="D197" i="10"/>
  <c r="C191" i="10"/>
  <c r="E191" i="10"/>
  <c r="D191" i="10"/>
  <c r="E185" i="10"/>
  <c r="D179" i="10"/>
  <c r="E179" i="10"/>
  <c r="D173" i="10"/>
  <c r="E173" i="10"/>
  <c r="E161" i="10"/>
  <c r="D161" i="10"/>
  <c r="E141" i="10"/>
  <c r="D141" i="10"/>
  <c r="D135" i="10"/>
  <c r="D133" i="10"/>
  <c r="C221" i="10" l="1"/>
  <c r="E158" i="10"/>
  <c r="D158" i="10"/>
  <c r="E132" i="10"/>
  <c r="D185" i="10"/>
  <c r="C132" i="10"/>
  <c r="D151" i="10"/>
  <c r="D148" i="10" s="1"/>
  <c r="E151" i="10"/>
  <c r="E148" i="10" s="1"/>
  <c r="E167" i="10"/>
  <c r="E134" i="10"/>
  <c r="D172" i="10"/>
  <c r="C155" i="10"/>
  <c r="C148" i="10"/>
  <c r="C133" i="10"/>
  <c r="C135" i="10"/>
  <c r="C141" i="10"/>
  <c r="C130" i="10"/>
  <c r="C161" i="10"/>
  <c r="C203" i="10"/>
  <c r="C179" i="10"/>
  <c r="E133" i="10"/>
  <c r="D132" i="10" l="1"/>
  <c r="D167" i="10"/>
  <c r="D134" i="10"/>
  <c r="E129" i="10"/>
  <c r="E16" i="10"/>
  <c r="E99" i="10"/>
  <c r="D129" i="10" l="1"/>
  <c r="G15" i="10"/>
  <c r="F105" i="10"/>
  <c r="F99" i="10"/>
  <c r="C209" i="10" s="1"/>
  <c r="F93" i="10"/>
  <c r="F87" i="10"/>
  <c r="F85" i="10"/>
  <c r="F81" i="10" s="1"/>
  <c r="F75" i="10"/>
  <c r="C185" i="10"/>
  <c r="F63" i="10"/>
  <c r="F57" i="10"/>
  <c r="F45" i="10"/>
  <c r="F39" i="10"/>
  <c r="F32" i="10"/>
  <c r="F25" i="10"/>
  <c r="F19" i="10"/>
  <c r="F16" i="10"/>
  <c r="F69" i="10" l="1"/>
  <c r="F17" i="10"/>
  <c r="C131" i="10"/>
  <c r="E51" i="10"/>
  <c r="G51" i="10"/>
  <c r="H51" i="10"/>
  <c r="I51" i="10"/>
  <c r="J51" i="10"/>
  <c r="C197" i="10" l="1"/>
  <c r="G14" i="10"/>
  <c r="H14" i="10"/>
  <c r="I14" i="10"/>
  <c r="J14" i="10"/>
  <c r="E14" i="10"/>
  <c r="G16" i="10"/>
  <c r="H16" i="10"/>
  <c r="I16" i="10"/>
  <c r="I13" i="10" s="1"/>
  <c r="J16" i="10"/>
  <c r="J13" i="10" s="1"/>
  <c r="C129" i="10" l="1"/>
  <c r="D14" i="10"/>
  <c r="H15" i="10" l="1"/>
  <c r="H13" i="10" s="1"/>
  <c r="I15" i="10"/>
  <c r="J15" i="10"/>
  <c r="E15" i="10"/>
  <c r="D15" i="10" l="1"/>
  <c r="H105" i="10"/>
  <c r="I105" i="10"/>
  <c r="J105" i="10"/>
  <c r="E105" i="10"/>
  <c r="G99" i="10"/>
  <c r="H99" i="10"/>
  <c r="I99" i="10"/>
  <c r="J99" i="10"/>
  <c r="G93" i="10"/>
  <c r="H93" i="10"/>
  <c r="I93" i="10"/>
  <c r="J93" i="10"/>
  <c r="E93" i="10"/>
  <c r="G87" i="10"/>
  <c r="H87" i="10"/>
  <c r="I87" i="10"/>
  <c r="J87" i="10"/>
  <c r="E87" i="10"/>
  <c r="G81" i="10"/>
  <c r="H81" i="10"/>
  <c r="I81" i="10"/>
  <c r="J81" i="10"/>
  <c r="E81" i="10"/>
  <c r="G69" i="10"/>
  <c r="H69" i="10"/>
  <c r="I69" i="10"/>
  <c r="J69" i="10"/>
  <c r="E69" i="10"/>
  <c r="G63" i="10"/>
  <c r="H63" i="10"/>
  <c r="I63" i="10"/>
  <c r="J63" i="10"/>
  <c r="E63" i="10"/>
  <c r="G57" i="10"/>
  <c r="H57" i="10"/>
  <c r="I57" i="10"/>
  <c r="J57" i="10"/>
  <c r="E57" i="10"/>
  <c r="G45" i="10"/>
  <c r="H45" i="10"/>
  <c r="I45" i="10"/>
  <c r="J45" i="10"/>
  <c r="E45" i="10"/>
  <c r="G39" i="10"/>
  <c r="D155" i="10" s="1"/>
  <c r="E155" i="10" s="1"/>
  <c r="H39" i="10"/>
  <c r="I39" i="10"/>
  <c r="J39" i="10"/>
  <c r="E39" i="10"/>
  <c r="G32" i="10"/>
  <c r="H32" i="10"/>
  <c r="I32" i="10"/>
  <c r="J32" i="10"/>
  <c r="G25" i="10"/>
  <c r="H25" i="10"/>
  <c r="I25" i="10"/>
  <c r="J25" i="10"/>
  <c r="E25" i="10"/>
  <c r="G19" i="10"/>
  <c r="H19" i="10"/>
  <c r="I19" i="10"/>
  <c r="J19" i="10"/>
  <c r="E19" i="10"/>
  <c r="G18" i="10" l="1"/>
  <c r="G13" i="10" s="1"/>
  <c r="H18" i="10"/>
  <c r="I18" i="10"/>
  <c r="J18" i="10"/>
  <c r="E18" i="10"/>
  <c r="E13" i="10" s="1"/>
  <c r="D103" i="10"/>
  <c r="D97" i="10"/>
  <c r="D91" i="10"/>
  <c r="D79" i="10"/>
  <c r="D73" i="10"/>
  <c r="D67" i="10"/>
  <c r="D61" i="10"/>
  <c r="D55" i="10"/>
  <c r="D49" i="10"/>
  <c r="D43" i="10"/>
  <c r="D36" i="10"/>
  <c r="D29" i="10"/>
  <c r="D110" i="10"/>
  <c r="D104" i="10"/>
  <c r="D98" i="10"/>
  <c r="D92" i="10"/>
  <c r="D86" i="10"/>
  <c r="E85" i="10"/>
  <c r="E17" i="10" s="1"/>
  <c r="G85" i="10"/>
  <c r="G17" i="10" s="1"/>
  <c r="H85" i="10"/>
  <c r="H17" i="10" s="1"/>
  <c r="I85" i="10"/>
  <c r="I17" i="10" s="1"/>
  <c r="J85" i="10"/>
  <c r="D80" i="10"/>
  <c r="D74" i="10"/>
  <c r="D68" i="10"/>
  <c r="D62" i="10"/>
  <c r="D50" i="10"/>
  <c r="D44" i="10"/>
  <c r="D38" i="10"/>
  <c r="D31" i="10"/>
  <c r="D24" i="10"/>
  <c r="J23" i="10"/>
  <c r="D56" i="10"/>
  <c r="J17" i="10" l="1"/>
  <c r="D17" i="10" s="1"/>
  <c r="D85" i="10"/>
  <c r="D23" i="10"/>
  <c r="E32" i="10"/>
  <c r="D108" i="10" l="1"/>
  <c r="D105" i="10" s="1"/>
  <c r="D40" i="10" l="1"/>
  <c r="D41" i="10"/>
  <c r="D42" i="10"/>
  <c r="D39" i="10" l="1"/>
  <c r="J75" i="10"/>
  <c r="I75" i="10"/>
  <c r="H75" i="10"/>
  <c r="G75" i="10"/>
  <c r="E75" i="10"/>
  <c r="D96" i="10" l="1"/>
  <c r="D93" i="10" s="1"/>
  <c r="D20" i="10" l="1"/>
  <c r="D21" i="10"/>
  <c r="D22" i="10"/>
  <c r="D18" i="10"/>
  <c r="D19" i="10" l="1"/>
  <c r="D102" i="10"/>
  <c r="D99" i="10" s="1"/>
  <c r="D90" i="10"/>
  <c r="D87" i="10" s="1"/>
  <c r="D84" i="10"/>
  <c r="D81" i="10" s="1"/>
  <c r="D78" i="10"/>
  <c r="D75" i="10" s="1"/>
  <c r="D72" i="10"/>
  <c r="D69" i="10" s="1"/>
  <c r="D66" i="10"/>
  <c r="D63" i="10" s="1"/>
  <c r="D60" i="10"/>
  <c r="D57" i="10" s="1"/>
  <c r="D54" i="10"/>
  <c r="D51" i="10" s="1"/>
  <c r="D48" i="10"/>
  <c r="D45" i="10" s="1"/>
  <c r="D35" i="10"/>
  <c r="D32" i="10" s="1"/>
  <c r="D28" i="10"/>
  <c r="D25" i="10" s="1"/>
  <c r="D16" i="10" l="1"/>
  <c r="D13" i="10" s="1"/>
</calcChain>
</file>

<file path=xl/sharedStrings.xml><?xml version="1.0" encoding="utf-8"?>
<sst xmlns="http://schemas.openxmlformats.org/spreadsheetml/2006/main" count="295" uniqueCount="80">
  <si>
    <t>всего</t>
  </si>
  <si>
    <t>1.</t>
  </si>
  <si>
    <t>2.</t>
  </si>
  <si>
    <t>2.1.1.</t>
  </si>
  <si>
    <t>2.1.2.</t>
  </si>
  <si>
    <t>3.</t>
  </si>
  <si>
    <t xml:space="preserve">Наименование мероприятия   </t>
  </si>
  <si>
    <t>Объем расходов на выполнение мероприятий за счет всех источников, тысяч рублей</t>
  </si>
  <si>
    <t>Номера целевых показателей, на достижение которых направлены мероприятия</t>
  </si>
  <si>
    <t xml:space="preserve">год  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</si>
  <si>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</si>
  <si>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</si>
  <si>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</si>
  <si>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</si>
  <si>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бюджет:</t>
  </si>
  <si>
    <t>в том числе: местный бюджет на условиях софинансирования</t>
  </si>
  <si>
    <t>внебюджетные источники</t>
  </si>
  <si>
    <t>Осуществление сбора, хранения, аналитической обработки и формирования информационных ресурсов о состоянии окружающей среды</t>
  </si>
  <si>
    <t>ПМБУ «Экофонд»</t>
  </si>
  <si>
    <t>Содержание  поста  автоматического мониторинга воздуха</t>
  </si>
  <si>
    <t>Водохозяйственные мероприятия по содержанию гидротехнических сооружений</t>
  </si>
  <si>
    <t>УЖКХиС</t>
  </si>
  <si>
    <t>4.</t>
  </si>
  <si>
    <t>5.</t>
  </si>
  <si>
    <t>6.</t>
  </si>
  <si>
    <t>7.</t>
  </si>
  <si>
    <t>Обеспечение организации воспроизводства и лесоразведения, защиты лесов</t>
  </si>
  <si>
    <t>ПМБУ «Городское лесничество»</t>
  </si>
  <si>
    <t>8.</t>
  </si>
  <si>
    <t>9.</t>
  </si>
  <si>
    <t>Исследование состояния факторов среды обитания и условий проживания населения</t>
  </si>
  <si>
    <t>10.</t>
  </si>
  <si>
    <t>11.</t>
  </si>
  <si>
    <t>12.</t>
  </si>
  <si>
    <t>13.</t>
  </si>
  <si>
    <t>14.</t>
  </si>
  <si>
    <t>Организация и проведение мероприятий по экологическому воспитанию и просвещению населения</t>
  </si>
  <si>
    <t>№ п/п</t>
  </si>
  <si>
    <t>Мероприятия по  сохранению и восстановлению природной среды реки Чусовой</t>
  </si>
  <si>
    <t>Мониторинг Верхне-Шайтаского водохранилища</t>
  </si>
  <si>
    <t>в том числе:  местный бюджет на условиях софинансирования</t>
  </si>
  <si>
    <t>Организация мероприятий по сбору и вывозу к месту переработки и утилизации, обезвреживанию отработанных ртутьсодержащих ламп от населения</t>
  </si>
  <si>
    <t>Капитальный, текущий ремонт ГТС</t>
  </si>
  <si>
    <t>Проектно-изыскательские работы по капитальному, текущему ремонту ГТС</t>
  </si>
  <si>
    <t>Обустройство, содержание, мониторинг качества воды нецентрализованных источников водоснабжения</t>
  </si>
  <si>
    <t>1.1.3.</t>
  </si>
  <si>
    <t>1.1.8.</t>
  </si>
  <si>
    <t>1.1.6.</t>
  </si>
  <si>
    <t>1.1.7.</t>
  </si>
  <si>
    <t>Ответственный исполнитель мероприятия</t>
  </si>
  <si>
    <t>15.</t>
  </si>
  <si>
    <r>
      <rPr>
        <sz val="12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План мероприятий по выполнению муниципальной программы</t>
    </r>
  </si>
  <si>
    <t>1.1.1., 1.1.2.</t>
  </si>
  <si>
    <t xml:space="preserve"> 1.1.4, 1.1.10</t>
  </si>
  <si>
    <t>1.1.4.</t>
  </si>
  <si>
    <t>1.1.1.,1.1.5.</t>
  </si>
  <si>
    <t>1.1.9.</t>
  </si>
  <si>
    <t>1.1.12, 1.1.13, 1.1.14.</t>
  </si>
  <si>
    <t>1.1.11.</t>
  </si>
  <si>
    <t>3.1.1., 3.1.2., 3.1.3., 3.1.4.</t>
  </si>
  <si>
    <t>«Охрана окружающей среды на территории муниципального округа Первоуральск на 2023-2028 годы»</t>
  </si>
  <si>
    <t>Организация, участие в массовых экологических акциях, осуществление контроля за выполнением работ по санитарной очистке территории в границах муниципального округа Первоуральск</t>
  </si>
  <si>
    <t>Выявление, оценка объектов накопленного вреда окружающей среде и выполнение работ по разработке проектно-сметной документации на ликвидацию и рекультивацию несанкционированных свалок в муниципальном округе Первоуральск</t>
  </si>
  <si>
    <t>Форма 1</t>
  </si>
  <si>
    <t>Форма 2</t>
  </si>
  <si>
    <t xml:space="preserve">Наименование мероприятия/источники расходов на финансироание  </t>
  </si>
  <si>
    <t>Объем финансирования муниципальной программы, тыс. рублей</t>
  </si>
  <si>
    <t>текущий год</t>
  </si>
  <si>
    <t>1-ое</t>
  </si>
  <si>
    <t>Девять</t>
  </si>
  <si>
    <t>полугодие</t>
  </si>
  <si>
    <t>месяцев</t>
  </si>
  <si>
    <t>"ПЛАН МЕРОПРИЯТИЙ ПО ВЫПОЛНЕНИЮ МУНИЦИПАЛЬНОЙ ПРОГРАММЫ"</t>
  </si>
  <si>
    <t>"Охрана окружающей среды на территории муниципального округа Первоуральск на 2023-2028 годы" на 2025 год с разбивкой по отчетным периодам</t>
  </si>
  <si>
    <t>Ликвидация несанкционированных свалок в границах городов, на условиях софинансирования за счет средств местного бюджета</t>
  </si>
  <si>
    <t xml:space="preserve"> 15.1.</t>
  </si>
  <si>
    <t>Выполнение работ по ликвидации и рекультивации несанкционированной свалки в п.Новоуткинск городского округа Первоуральск</t>
  </si>
  <si>
    <t>15.1.</t>
  </si>
  <si>
    <t>1.1.11.1.</t>
  </si>
  <si>
    <t xml:space="preserve">Приложение 3
к постановлению Администрации 
муниципального округа Первоуральск 
от 19.08.2025    № 2136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</si>
</sst>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2" fontId="0" fillId="2" borderId="0" xfId="0" applyNumberFormat="1" applyFill="1"/>
    <xf numFmtId="0" fontId="1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  <xf numFmtId="4" fontId="0" fillId="2" borderId="0" xfId="0" applyNumberFormat="1" applyFill="1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2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6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2" borderId="0" xfId="0" applyFill="1" applyAlignment="1">
      <alignment horizontal="left" wrapText="1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2"/>
  <sheetViews>
    <sheetView tabSelected="1" view="pageLayout" topLeftCell="B1" zoomScale="90" zoomScaleNormal="100" zoomScaleSheetLayoutView="110" zoomScalePageLayoutView="90" workbookViewId="0">
      <selection activeCell="D4" sqref="D4"/>
    </sheetView>
  </sheetViews>
  <sheetFormatPr defaultColWidth="8.85546875" defaultRowHeight="15" x14ac:dyDescent="0.25"/>
  <cols>
    <col min="1" max="1" width="5.28515625" style="1" customWidth="1"/>
    <col min="2" max="2" width="30.28515625" style="1" customWidth="1"/>
    <col min="3" max="3" width="17.85546875" style="1" customWidth="1"/>
    <col min="4" max="4" width="14.5703125" style="1" customWidth="1"/>
    <col min="5" max="5" width="11.140625" style="1" customWidth="1"/>
    <col min="6" max="6" width="13.42578125" style="1" bestFit="1" customWidth="1"/>
    <col min="7" max="7" width="14.42578125" style="33" customWidth="1"/>
    <col min="8" max="8" width="13.28515625" style="33" customWidth="1"/>
    <col min="9" max="9" width="12.5703125" style="1" customWidth="1"/>
    <col min="10" max="10" width="12.85546875" style="1" customWidth="1"/>
    <col min="11" max="11" width="13.85546875" style="1" customWidth="1"/>
    <col min="12" max="12" width="22.28515625" style="1" customWidth="1"/>
    <col min="13" max="16384" width="8.85546875" style="1"/>
  </cols>
  <sheetData>
    <row r="1" spans="1:12" ht="14.45" customHeight="1" x14ac:dyDescent="0.25">
      <c r="F1" s="3"/>
      <c r="I1" s="100" t="s">
        <v>79</v>
      </c>
      <c r="J1" s="94"/>
      <c r="K1" s="94"/>
    </row>
    <row r="2" spans="1:12" ht="15.75" x14ac:dyDescent="0.25">
      <c r="F2" s="3"/>
      <c r="I2" s="94"/>
      <c r="J2" s="94"/>
      <c r="K2" s="94"/>
    </row>
    <row r="3" spans="1:12" ht="15.75" x14ac:dyDescent="0.25">
      <c r="F3" s="3"/>
      <c r="I3" s="94"/>
      <c r="J3" s="94"/>
      <c r="K3" s="94"/>
    </row>
    <row r="4" spans="1:12" ht="15.75" x14ac:dyDescent="0.25">
      <c r="F4" s="3"/>
      <c r="I4" s="94"/>
      <c r="J4" s="94"/>
      <c r="K4" s="94"/>
    </row>
    <row r="5" spans="1:12" ht="15.75" x14ac:dyDescent="0.25">
      <c r="A5" s="94" t="s">
        <v>63</v>
      </c>
      <c r="B5" s="94"/>
      <c r="F5" s="3"/>
      <c r="I5" s="94"/>
      <c r="J5" s="94"/>
      <c r="K5" s="94"/>
    </row>
    <row r="6" spans="1:12" ht="15.75" x14ac:dyDescent="0.25">
      <c r="F6" s="3"/>
    </row>
    <row r="7" spans="1:12" ht="15.75" x14ac:dyDescent="0.25">
      <c r="A7" s="105" t="s">
        <v>51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</row>
    <row r="8" spans="1:12" ht="15.75" x14ac:dyDescent="0.25">
      <c r="A8" s="105" t="s">
        <v>60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</row>
    <row r="9" spans="1:12" ht="15.6" customHeight="1" x14ac:dyDescent="0.25">
      <c r="A9" s="4"/>
      <c r="B9" s="3"/>
      <c r="C9" s="3"/>
      <c r="D9" s="3"/>
      <c r="E9" s="3"/>
      <c r="F9" s="3"/>
      <c r="G9" s="39"/>
      <c r="H9" s="39"/>
      <c r="I9" s="3"/>
      <c r="J9" s="3"/>
      <c r="K9" s="3"/>
    </row>
    <row r="10" spans="1:12" ht="35.25" customHeight="1" x14ac:dyDescent="0.25">
      <c r="A10" s="88" t="s">
        <v>37</v>
      </c>
      <c r="B10" s="88" t="s">
        <v>6</v>
      </c>
      <c r="C10" s="88" t="s">
        <v>49</v>
      </c>
      <c r="D10" s="86" t="s">
        <v>7</v>
      </c>
      <c r="E10" s="82"/>
      <c r="F10" s="82"/>
      <c r="G10" s="82"/>
      <c r="H10" s="82"/>
      <c r="I10" s="82"/>
      <c r="J10" s="82"/>
      <c r="K10" s="90" t="s">
        <v>8</v>
      </c>
    </row>
    <row r="11" spans="1:12" ht="15.75" x14ac:dyDescent="0.25">
      <c r="A11" s="89"/>
      <c r="B11" s="89"/>
      <c r="C11" s="88"/>
      <c r="D11" s="93" t="s">
        <v>0</v>
      </c>
      <c r="E11" s="22">
        <v>2023</v>
      </c>
      <c r="F11" s="22">
        <v>2024</v>
      </c>
      <c r="G11" s="66">
        <v>2025</v>
      </c>
      <c r="H11" s="64">
        <v>2026</v>
      </c>
      <c r="I11" s="22">
        <v>2027</v>
      </c>
      <c r="J11" s="22">
        <v>2028</v>
      </c>
      <c r="K11" s="91"/>
    </row>
    <row r="12" spans="1:12" ht="70.900000000000006" customHeight="1" x14ac:dyDescent="0.25">
      <c r="A12" s="89"/>
      <c r="B12" s="89"/>
      <c r="C12" s="88"/>
      <c r="D12" s="93"/>
      <c r="E12" s="23" t="s">
        <v>9</v>
      </c>
      <c r="F12" s="29" t="s">
        <v>10</v>
      </c>
      <c r="G12" s="29" t="s">
        <v>10</v>
      </c>
      <c r="H12" s="65" t="s">
        <v>10</v>
      </c>
      <c r="I12" s="23" t="s">
        <v>10</v>
      </c>
      <c r="J12" s="23" t="s">
        <v>10</v>
      </c>
      <c r="K12" s="92"/>
    </row>
    <row r="13" spans="1:12" ht="35.25" customHeight="1" x14ac:dyDescent="0.25">
      <c r="A13" s="12"/>
      <c r="B13" s="13" t="s">
        <v>11</v>
      </c>
      <c r="C13" s="12"/>
      <c r="D13" s="30">
        <f t="shared" ref="D13:J13" si="0">D14+D15+D16+D18</f>
        <v>321329.22037</v>
      </c>
      <c r="E13" s="30">
        <f t="shared" si="0"/>
        <v>34818.892399999997</v>
      </c>
      <c r="F13" s="30">
        <f t="shared" si="0"/>
        <v>22621.55</v>
      </c>
      <c r="G13" s="30">
        <f t="shared" si="0"/>
        <v>151437.85999999999</v>
      </c>
      <c r="H13" s="59">
        <f t="shared" si="0"/>
        <v>56679.257969999999</v>
      </c>
      <c r="I13" s="30">
        <f t="shared" si="0"/>
        <v>27885.83</v>
      </c>
      <c r="J13" s="30">
        <f t="shared" si="0"/>
        <v>27885.83</v>
      </c>
      <c r="K13" s="12"/>
    </row>
    <row r="14" spans="1:12" ht="15.75" x14ac:dyDescent="0.25">
      <c r="A14" s="11"/>
      <c r="B14" s="13" t="s">
        <v>12</v>
      </c>
      <c r="C14" s="12"/>
      <c r="D14" s="9">
        <f>E14+F14+G14+H14+I14+J14</f>
        <v>0</v>
      </c>
      <c r="E14" s="9">
        <f>E20+E26+E33+E40+E46+E52+E58+E64+E70+E76+E82+E88+E94+E100+E106</f>
        <v>0</v>
      </c>
      <c r="F14" s="9">
        <v>0</v>
      </c>
      <c r="G14" s="27">
        <f t="shared" ref="G14:J14" si="1">G20+G26+G33+G40+G46+G52+G58+G64+G70+G76+G82+G88+G94+G100+G106</f>
        <v>0</v>
      </c>
      <c r="H14" s="49">
        <f t="shared" si="1"/>
        <v>0</v>
      </c>
      <c r="I14" s="9">
        <f t="shared" si="1"/>
        <v>0</v>
      </c>
      <c r="J14" s="9">
        <f t="shared" si="1"/>
        <v>0</v>
      </c>
      <c r="K14" s="31"/>
    </row>
    <row r="15" spans="1:12" ht="15.75" x14ac:dyDescent="0.25">
      <c r="A15" s="11"/>
      <c r="B15" s="13" t="s">
        <v>13</v>
      </c>
      <c r="C15" s="12"/>
      <c r="D15" s="9">
        <f>E15+F15+G15+H15+I15+J15</f>
        <v>105552.8</v>
      </c>
      <c r="E15" s="9">
        <f>E21+E27+E34+E41+E47+E53+E59+E65+E71+E77+E83+E89+E95+E101+E107</f>
        <v>0</v>
      </c>
      <c r="F15" s="9">
        <v>0</v>
      </c>
      <c r="G15" s="27">
        <f t="shared" ref="G15:J15" si="2">G21+G27+G34+G41+G47+G53+G59+G65+G71+G77+G83+G89+G95+G101+G107</f>
        <v>80829.100000000006</v>
      </c>
      <c r="H15" s="49">
        <f t="shared" si="2"/>
        <v>24723.7</v>
      </c>
      <c r="I15" s="9">
        <f t="shared" si="2"/>
        <v>0</v>
      </c>
      <c r="J15" s="9">
        <f t="shared" si="2"/>
        <v>0</v>
      </c>
      <c r="K15" s="12"/>
    </row>
    <row r="16" spans="1:12" ht="15.75" x14ac:dyDescent="0.25">
      <c r="A16" s="11"/>
      <c r="B16" s="13" t="s">
        <v>14</v>
      </c>
      <c r="C16" s="12"/>
      <c r="D16" s="9">
        <f>E16+F16+G16+H16+I16+J16</f>
        <v>210776.42037000001</v>
      </c>
      <c r="E16" s="9">
        <f>E22+E28+E35+E42+E48+E54+E60+E66+E72+E78+E84+E90+E96+E102+E108</f>
        <v>34818.892399999997</v>
      </c>
      <c r="F16" s="9">
        <f>F22+F28+F35+F42+F48+F54+F60+F66+F72+F78+F84+F90+F96+F102+F108</f>
        <v>22621.55</v>
      </c>
      <c r="G16" s="27">
        <f t="shared" ref="G16:J16" si="3">G22+G28+G35+G42+G48+G54+G60+G66+G72+G78+G84+G90+G96+G102+G108</f>
        <v>69358.759999999995</v>
      </c>
      <c r="H16" s="49">
        <f t="shared" si="3"/>
        <v>30705.557969999998</v>
      </c>
      <c r="I16" s="9">
        <f t="shared" si="3"/>
        <v>26635.83</v>
      </c>
      <c r="J16" s="9">
        <f t="shared" si="3"/>
        <v>26635.83</v>
      </c>
      <c r="K16" s="12"/>
      <c r="L16" s="14"/>
    </row>
    <row r="17" spans="1:11" s="28" customFormat="1" ht="45.75" x14ac:dyDescent="0.25">
      <c r="A17" s="24"/>
      <c r="B17" s="25" t="s">
        <v>15</v>
      </c>
      <c r="C17" s="26"/>
      <c r="D17" s="27">
        <f>E17+F17+G17+H17+I17+J17</f>
        <v>32184.30384</v>
      </c>
      <c r="E17" s="27">
        <f>E23+E29+E36+E43+E49+E55+E61+E67+E73+E79+E85+E91+E97+E103+E109</f>
        <v>0</v>
      </c>
      <c r="F17" s="27">
        <f t="shared" ref="F17" si="4">F23+F29+F36+F43+F49+F55+F61+F67+F73+F79+F85+F91+F97+F103+F109</f>
        <v>0</v>
      </c>
      <c r="G17" s="27">
        <f t="shared" ref="G17:J17" si="5">G23+G29+G36+G43+G49+G55+G61+G67+G73+G79+G85+G91+G97+G103+G109</f>
        <v>28072.010000000002</v>
      </c>
      <c r="H17" s="49">
        <f>H23+H29+H36+H43+H49+H55+H61+H67+H73+H79+H85+H91+H97+H103+H109</f>
        <v>4112.2938400000003</v>
      </c>
      <c r="I17" s="27">
        <f t="shared" si="5"/>
        <v>0</v>
      </c>
      <c r="J17" s="27">
        <f t="shared" si="5"/>
        <v>0</v>
      </c>
      <c r="K17" s="26"/>
    </row>
    <row r="18" spans="1:11" ht="24.75" customHeight="1" x14ac:dyDescent="0.25">
      <c r="A18" s="7"/>
      <c r="B18" s="15" t="s">
        <v>16</v>
      </c>
      <c r="C18" s="21"/>
      <c r="D18" s="9">
        <f>E18+F18+G18+H18+I18+J18</f>
        <v>5000</v>
      </c>
      <c r="E18" s="9">
        <f>E24+E31+E38+E44+E50+E56+E62+E68+E74+E80+E86+E92+E98+E104+E110</f>
        <v>0</v>
      </c>
      <c r="F18" s="9">
        <v>0</v>
      </c>
      <c r="G18" s="27">
        <f t="shared" ref="G18:J18" si="6">G24+G31+G38+G44+G50+G56+G62+G68+G74+G80+G86+G92+G98+G104+G110</f>
        <v>1250</v>
      </c>
      <c r="H18" s="49">
        <f t="shared" si="6"/>
        <v>1250</v>
      </c>
      <c r="I18" s="9">
        <f t="shared" si="6"/>
        <v>1250</v>
      </c>
      <c r="J18" s="9">
        <f t="shared" si="6"/>
        <v>1250</v>
      </c>
      <c r="K18" s="10"/>
    </row>
    <row r="19" spans="1:11" ht="78.75" customHeight="1" x14ac:dyDescent="0.25">
      <c r="A19" s="5" t="s">
        <v>1</v>
      </c>
      <c r="B19" s="12" t="s">
        <v>17</v>
      </c>
      <c r="C19" s="20" t="s">
        <v>18</v>
      </c>
      <c r="D19" s="9">
        <f>D24+D23+D22+D21+D20</f>
        <v>17356.493000000002</v>
      </c>
      <c r="E19" s="9">
        <f>E20+E21+E22</f>
        <v>2349.0830000000001</v>
      </c>
      <c r="F19" s="9">
        <f t="shared" ref="F19" si="7">F20+F21+F22+F23+F24</f>
        <v>2620.1999999999998</v>
      </c>
      <c r="G19" s="27">
        <f t="shared" ref="G19:J19" si="8">G20+G21+G22</f>
        <v>2896.85</v>
      </c>
      <c r="H19" s="49">
        <f t="shared" si="8"/>
        <v>3082.3</v>
      </c>
      <c r="I19" s="9">
        <f t="shared" si="8"/>
        <v>3204.03</v>
      </c>
      <c r="J19" s="9">
        <f t="shared" si="8"/>
        <v>3204.03</v>
      </c>
      <c r="K19" s="20" t="s">
        <v>52</v>
      </c>
    </row>
    <row r="20" spans="1:11" ht="15.75" x14ac:dyDescent="0.25">
      <c r="A20" s="7"/>
      <c r="B20" s="6" t="s">
        <v>12</v>
      </c>
      <c r="C20" s="7"/>
      <c r="D20" s="9">
        <f>E20+F20+G20+H20+I20+J20</f>
        <v>0</v>
      </c>
      <c r="E20" s="9">
        <v>0</v>
      </c>
      <c r="F20" s="9">
        <v>0</v>
      </c>
      <c r="G20" s="27">
        <v>0</v>
      </c>
      <c r="H20" s="49">
        <v>0</v>
      </c>
      <c r="I20" s="9">
        <v>0</v>
      </c>
      <c r="J20" s="9">
        <v>0</v>
      </c>
      <c r="K20" s="10"/>
    </row>
    <row r="21" spans="1:11" ht="15.75" x14ac:dyDescent="0.25">
      <c r="A21" s="7"/>
      <c r="B21" s="6" t="s">
        <v>13</v>
      </c>
      <c r="C21" s="7"/>
      <c r="D21" s="9">
        <f>E21+F21+G21+H21+I21+J21</f>
        <v>0</v>
      </c>
      <c r="E21" s="9">
        <v>0</v>
      </c>
      <c r="F21" s="9">
        <v>0</v>
      </c>
      <c r="G21" s="27">
        <v>0</v>
      </c>
      <c r="H21" s="49">
        <v>0</v>
      </c>
      <c r="I21" s="9">
        <v>0</v>
      </c>
      <c r="J21" s="9">
        <v>0</v>
      </c>
      <c r="K21" s="10"/>
    </row>
    <row r="22" spans="1:11" ht="15.75" x14ac:dyDescent="0.25">
      <c r="A22" s="2"/>
      <c r="B22" s="8" t="s">
        <v>14</v>
      </c>
      <c r="C22" s="2"/>
      <c r="D22" s="18">
        <f>E22+F22+G22+H22+I22+J22</f>
        <v>17356.493000000002</v>
      </c>
      <c r="E22" s="18">
        <v>2349.0830000000001</v>
      </c>
      <c r="F22" s="18">
        <v>2620.1999999999998</v>
      </c>
      <c r="G22" s="68">
        <v>2896.85</v>
      </c>
      <c r="H22" s="63">
        <v>3082.3</v>
      </c>
      <c r="I22" s="18">
        <v>3204.03</v>
      </c>
      <c r="J22" s="18">
        <v>3204.03</v>
      </c>
      <c r="K22" s="16"/>
    </row>
    <row r="23" spans="1:11" ht="48.75" customHeight="1" x14ac:dyDescent="0.25">
      <c r="A23" s="7"/>
      <c r="B23" s="6" t="s">
        <v>15</v>
      </c>
      <c r="C23" s="7"/>
      <c r="D23" s="9">
        <f>E23+F23+G23+H23+I23+J23</f>
        <v>0</v>
      </c>
      <c r="E23" s="9">
        <v>0</v>
      </c>
      <c r="F23" s="9">
        <v>0</v>
      </c>
      <c r="G23" s="27">
        <v>0</v>
      </c>
      <c r="H23" s="49">
        <v>0</v>
      </c>
      <c r="I23" s="9">
        <v>0</v>
      </c>
      <c r="J23" s="9">
        <f t="shared" ref="J23" si="9">J24</f>
        <v>0</v>
      </c>
      <c r="K23" s="10"/>
    </row>
    <row r="24" spans="1:11" ht="15.75" x14ac:dyDescent="0.25">
      <c r="A24" s="7"/>
      <c r="B24" s="6" t="s">
        <v>16</v>
      </c>
      <c r="C24" s="7"/>
      <c r="D24" s="9">
        <f>E24+F24+G24+H24+I24+J24</f>
        <v>0</v>
      </c>
      <c r="E24" s="9">
        <v>0</v>
      </c>
      <c r="F24" s="9">
        <v>0</v>
      </c>
      <c r="G24" s="27">
        <v>0</v>
      </c>
      <c r="H24" s="49">
        <v>0</v>
      </c>
      <c r="I24" s="9">
        <v>0</v>
      </c>
      <c r="J24" s="9">
        <v>0</v>
      </c>
      <c r="K24" s="10"/>
    </row>
    <row r="25" spans="1:11" ht="45.75" x14ac:dyDescent="0.25">
      <c r="A25" s="5" t="s">
        <v>2</v>
      </c>
      <c r="B25" s="6" t="s">
        <v>19</v>
      </c>
      <c r="C25" s="5" t="s">
        <v>18</v>
      </c>
      <c r="D25" s="9">
        <f t="shared" ref="D25" si="10">D26+D27+D28+D29+D31</f>
        <v>5416.9400000000005</v>
      </c>
      <c r="E25" s="9">
        <f>E26+E27+E28</f>
        <v>825</v>
      </c>
      <c r="F25" s="9">
        <f t="shared" ref="F25" si="11">F26+F27+F28+F29+F31</f>
        <v>2190.94</v>
      </c>
      <c r="G25" s="27">
        <f t="shared" ref="G25:J25" si="12">G26+G27+G28</f>
        <v>593</v>
      </c>
      <c r="H25" s="49">
        <f t="shared" si="12"/>
        <v>598</v>
      </c>
      <c r="I25" s="9">
        <f t="shared" si="12"/>
        <v>605</v>
      </c>
      <c r="J25" s="9">
        <f t="shared" si="12"/>
        <v>605</v>
      </c>
      <c r="K25" s="20" t="s">
        <v>45</v>
      </c>
    </row>
    <row r="26" spans="1:11" ht="15.75" x14ac:dyDescent="0.25">
      <c r="A26" s="7"/>
      <c r="B26" s="6" t="s">
        <v>12</v>
      </c>
      <c r="C26" s="7"/>
      <c r="D26" s="9">
        <v>0</v>
      </c>
      <c r="E26" s="9">
        <v>0</v>
      </c>
      <c r="F26" s="9">
        <v>0</v>
      </c>
      <c r="G26" s="27">
        <v>0</v>
      </c>
      <c r="H26" s="49">
        <v>0</v>
      </c>
      <c r="I26" s="9">
        <v>0</v>
      </c>
      <c r="J26" s="9">
        <v>0</v>
      </c>
      <c r="K26" s="10"/>
    </row>
    <row r="27" spans="1:11" ht="15.75" x14ac:dyDescent="0.25">
      <c r="A27" s="7"/>
      <c r="B27" s="6" t="s">
        <v>13</v>
      </c>
      <c r="C27" s="7"/>
      <c r="D27" s="9">
        <v>0</v>
      </c>
      <c r="E27" s="9">
        <v>0</v>
      </c>
      <c r="F27" s="9">
        <v>0</v>
      </c>
      <c r="G27" s="27">
        <v>0</v>
      </c>
      <c r="H27" s="49">
        <v>0</v>
      </c>
      <c r="I27" s="9">
        <v>0</v>
      </c>
      <c r="J27" s="9">
        <v>0</v>
      </c>
      <c r="K27" s="10"/>
    </row>
    <row r="28" spans="1:11" ht="15.75" x14ac:dyDescent="0.25">
      <c r="A28" s="7"/>
      <c r="B28" s="6" t="s">
        <v>14</v>
      </c>
      <c r="C28" s="7"/>
      <c r="D28" s="9">
        <f>E28+F28+G28+H28+I28+J28</f>
        <v>5416.9400000000005</v>
      </c>
      <c r="E28" s="9">
        <v>825</v>
      </c>
      <c r="F28" s="9">
        <v>2190.94</v>
      </c>
      <c r="G28" s="27">
        <v>593</v>
      </c>
      <c r="H28" s="49">
        <v>598</v>
      </c>
      <c r="I28" s="9">
        <v>605</v>
      </c>
      <c r="J28" s="9">
        <v>605</v>
      </c>
      <c r="K28" s="10"/>
    </row>
    <row r="29" spans="1:11" ht="14.45" customHeight="1" x14ac:dyDescent="0.25">
      <c r="A29" s="82"/>
      <c r="B29" s="87" t="s">
        <v>15</v>
      </c>
      <c r="C29" s="86"/>
      <c r="D29" s="78">
        <f>E29+F29+G29+H29+I29+J29</f>
        <v>0</v>
      </c>
      <c r="E29" s="78">
        <v>0</v>
      </c>
      <c r="F29" s="78">
        <v>0</v>
      </c>
      <c r="G29" s="80">
        <v>0</v>
      </c>
      <c r="H29" s="78">
        <v>0</v>
      </c>
      <c r="I29" s="78">
        <v>0</v>
      </c>
      <c r="J29" s="78">
        <v>0</v>
      </c>
      <c r="K29" s="103"/>
    </row>
    <row r="30" spans="1:11" ht="14.45" customHeight="1" x14ac:dyDescent="0.25">
      <c r="A30" s="83"/>
      <c r="B30" s="87"/>
      <c r="C30" s="86"/>
      <c r="D30" s="79"/>
      <c r="E30" s="79"/>
      <c r="F30" s="79"/>
      <c r="G30" s="81"/>
      <c r="H30" s="79"/>
      <c r="I30" s="79"/>
      <c r="J30" s="79"/>
      <c r="K30" s="104"/>
    </row>
    <row r="31" spans="1:11" ht="15.75" x14ac:dyDescent="0.25">
      <c r="A31" s="7"/>
      <c r="B31" s="6" t="s">
        <v>16</v>
      </c>
      <c r="C31" s="7"/>
      <c r="D31" s="9">
        <f>E31+F31+G31+H31+I31+J31</f>
        <v>0</v>
      </c>
      <c r="E31" s="9">
        <v>0</v>
      </c>
      <c r="F31" s="9">
        <v>0</v>
      </c>
      <c r="G31" s="27">
        <v>0</v>
      </c>
      <c r="H31" s="49">
        <v>0</v>
      </c>
      <c r="I31" s="9">
        <v>0</v>
      </c>
      <c r="J31" s="9">
        <v>0</v>
      </c>
      <c r="K31" s="12"/>
    </row>
    <row r="32" spans="1:11" ht="60" x14ac:dyDescent="0.25">
      <c r="A32" s="5" t="s">
        <v>5</v>
      </c>
      <c r="B32" s="12" t="s">
        <v>20</v>
      </c>
      <c r="C32" s="5" t="s">
        <v>21</v>
      </c>
      <c r="D32" s="9">
        <f t="shared" ref="D32" si="13">D33+D34+D35+D36+D38</f>
        <v>16973.599999999999</v>
      </c>
      <c r="E32" s="9">
        <f>E33+E34+E35</f>
        <v>2598.9</v>
      </c>
      <c r="F32" s="9">
        <f t="shared" ref="F32" si="14">F33+F34+F35+F36+F38</f>
        <v>2912.91</v>
      </c>
      <c r="G32" s="27">
        <f t="shared" ref="G32:J32" si="15">G33+G34+G35</f>
        <v>3187.63</v>
      </c>
      <c r="H32" s="49">
        <f t="shared" si="15"/>
        <v>2690.44</v>
      </c>
      <c r="I32" s="9">
        <f t="shared" si="15"/>
        <v>2791.86</v>
      </c>
      <c r="J32" s="9">
        <f t="shared" si="15"/>
        <v>2791.86</v>
      </c>
      <c r="K32" s="20" t="s">
        <v>3</v>
      </c>
    </row>
    <row r="33" spans="1:12" ht="15.75" x14ac:dyDescent="0.25">
      <c r="A33" s="7"/>
      <c r="B33" s="6" t="s">
        <v>12</v>
      </c>
      <c r="C33" s="7"/>
      <c r="D33" s="9">
        <v>0</v>
      </c>
      <c r="E33" s="9">
        <v>0</v>
      </c>
      <c r="F33" s="9">
        <v>0</v>
      </c>
      <c r="G33" s="27">
        <v>0</v>
      </c>
      <c r="H33" s="49">
        <v>0</v>
      </c>
      <c r="I33" s="9">
        <v>0</v>
      </c>
      <c r="J33" s="9">
        <v>0</v>
      </c>
      <c r="K33" s="10"/>
    </row>
    <row r="34" spans="1:12" ht="15.75" x14ac:dyDescent="0.25">
      <c r="A34" s="7"/>
      <c r="B34" s="6" t="s">
        <v>13</v>
      </c>
      <c r="C34" s="7"/>
      <c r="D34" s="9">
        <v>0</v>
      </c>
      <c r="E34" s="9">
        <v>0</v>
      </c>
      <c r="F34" s="9">
        <v>0</v>
      </c>
      <c r="G34" s="27">
        <v>0</v>
      </c>
      <c r="H34" s="49">
        <v>0</v>
      </c>
      <c r="I34" s="9">
        <v>0</v>
      </c>
      <c r="J34" s="9">
        <v>0</v>
      </c>
      <c r="K34" s="10"/>
    </row>
    <row r="35" spans="1:12" ht="15.75" x14ac:dyDescent="0.25">
      <c r="A35" s="7"/>
      <c r="B35" s="6" t="s">
        <v>14</v>
      </c>
      <c r="C35" s="7"/>
      <c r="D35" s="9">
        <f>E35+F35+G35+H35+I35+J35</f>
        <v>16973.599999999999</v>
      </c>
      <c r="E35" s="9">
        <v>2598.9</v>
      </c>
      <c r="F35" s="9">
        <v>2912.91</v>
      </c>
      <c r="G35" s="27">
        <v>3187.63</v>
      </c>
      <c r="H35" s="49">
        <v>2690.44</v>
      </c>
      <c r="I35" s="9">
        <v>2791.86</v>
      </c>
      <c r="J35" s="9">
        <v>2791.86</v>
      </c>
      <c r="K35" s="10"/>
    </row>
    <row r="36" spans="1:12" ht="15" customHeight="1" x14ac:dyDescent="0.25">
      <c r="A36" s="82"/>
      <c r="B36" s="84" t="s">
        <v>15</v>
      </c>
      <c r="C36" s="86"/>
      <c r="D36" s="78">
        <f>E36+F36+G36+H36+I36+J36</f>
        <v>0</v>
      </c>
      <c r="E36" s="78">
        <v>0</v>
      </c>
      <c r="F36" s="78">
        <v>0</v>
      </c>
      <c r="G36" s="80">
        <v>0</v>
      </c>
      <c r="H36" s="78">
        <v>0</v>
      </c>
      <c r="I36" s="78">
        <v>0</v>
      </c>
      <c r="J36" s="78">
        <v>0</v>
      </c>
      <c r="K36" s="101"/>
    </row>
    <row r="37" spans="1:12" ht="15" customHeight="1" x14ac:dyDescent="0.25">
      <c r="A37" s="83"/>
      <c r="B37" s="85"/>
      <c r="C37" s="86"/>
      <c r="D37" s="79"/>
      <c r="E37" s="79"/>
      <c r="F37" s="79"/>
      <c r="G37" s="81"/>
      <c r="H37" s="79"/>
      <c r="I37" s="79"/>
      <c r="J37" s="79"/>
      <c r="K37" s="102"/>
    </row>
    <row r="38" spans="1:12" ht="15.75" x14ac:dyDescent="0.25">
      <c r="A38" s="7"/>
      <c r="B38" s="8" t="s">
        <v>16</v>
      </c>
      <c r="C38" s="7"/>
      <c r="D38" s="9">
        <f>E38+F38+G38+H38+I38+J38</f>
        <v>0</v>
      </c>
      <c r="E38" s="9">
        <v>0</v>
      </c>
      <c r="F38" s="9">
        <v>0</v>
      </c>
      <c r="G38" s="27">
        <v>0</v>
      </c>
      <c r="H38" s="49">
        <v>0</v>
      </c>
      <c r="I38" s="9">
        <v>0</v>
      </c>
      <c r="J38" s="9">
        <v>0</v>
      </c>
      <c r="K38" s="10"/>
    </row>
    <row r="39" spans="1:12" ht="30.75" x14ac:dyDescent="0.25">
      <c r="A39" s="5" t="s">
        <v>22</v>
      </c>
      <c r="B39" s="6" t="s">
        <v>42</v>
      </c>
      <c r="C39" s="5" t="s">
        <v>21</v>
      </c>
      <c r="D39" s="9">
        <f>D40+D41+D42+D44</f>
        <v>55035.367970000007</v>
      </c>
      <c r="E39" s="9">
        <f>E40+E41+E42</f>
        <v>0</v>
      </c>
      <c r="F39" s="9">
        <f t="shared" ref="F39" si="16">F40+F41+F42+F43+F44</f>
        <v>0</v>
      </c>
      <c r="G39" s="27">
        <f t="shared" ref="G39:J39" si="17">G40+G41+G42</f>
        <v>25785.64</v>
      </c>
      <c r="H39" s="49">
        <f>H40+H41+H42</f>
        <v>29249.72797</v>
      </c>
      <c r="I39" s="9">
        <f t="shared" si="17"/>
        <v>0</v>
      </c>
      <c r="J39" s="9">
        <f t="shared" si="17"/>
        <v>0</v>
      </c>
      <c r="K39" s="20" t="s">
        <v>4</v>
      </c>
    </row>
    <row r="40" spans="1:12" ht="15.75" x14ac:dyDescent="0.25">
      <c r="A40" s="7"/>
      <c r="B40" s="6" t="s">
        <v>12</v>
      </c>
      <c r="C40" s="7"/>
      <c r="D40" s="9">
        <f>E40+F40+G40+H40+I40+J40</f>
        <v>0</v>
      </c>
      <c r="E40" s="9">
        <v>0</v>
      </c>
      <c r="F40" s="9">
        <v>0</v>
      </c>
      <c r="G40" s="27">
        <v>0</v>
      </c>
      <c r="H40" s="49">
        <v>0</v>
      </c>
      <c r="I40" s="9">
        <v>0</v>
      </c>
      <c r="J40" s="9">
        <v>0</v>
      </c>
      <c r="K40" s="10"/>
    </row>
    <row r="41" spans="1:12" ht="15.75" x14ac:dyDescent="0.25">
      <c r="A41" s="7"/>
      <c r="B41" s="6" t="s">
        <v>13</v>
      </c>
      <c r="C41" s="7"/>
      <c r="D41" s="9">
        <f>E41+F41+G41+H41+I41+J41</f>
        <v>44717.100000000006</v>
      </c>
      <c r="E41" s="9">
        <v>0</v>
      </c>
      <c r="F41" s="9">
        <v>0</v>
      </c>
      <c r="G41" s="27">
        <v>19993.400000000001</v>
      </c>
      <c r="H41" s="49">
        <v>24723.7</v>
      </c>
      <c r="I41" s="9">
        <v>0</v>
      </c>
      <c r="J41" s="9">
        <v>0</v>
      </c>
      <c r="K41" s="10"/>
    </row>
    <row r="42" spans="1:12" ht="15.75" x14ac:dyDescent="0.25">
      <c r="A42" s="7"/>
      <c r="B42" s="6" t="s">
        <v>14</v>
      </c>
      <c r="C42" s="7"/>
      <c r="D42" s="9">
        <f>E42+F42+G42+H42+I42+J42</f>
        <v>10318.267970000001</v>
      </c>
      <c r="E42" s="9">
        <v>0</v>
      </c>
      <c r="F42" s="9">
        <v>0</v>
      </c>
      <c r="G42" s="27">
        <v>5792.24</v>
      </c>
      <c r="H42" s="49">
        <f>4112.29384+413.73413</f>
        <v>4526.0279700000001</v>
      </c>
      <c r="I42" s="9">
        <v>0</v>
      </c>
      <c r="J42" s="9">
        <v>0</v>
      </c>
      <c r="K42" s="10"/>
    </row>
    <row r="43" spans="1:12" ht="45.75" x14ac:dyDescent="0.25">
      <c r="A43" s="7"/>
      <c r="B43" s="6" t="s">
        <v>15</v>
      </c>
      <c r="C43" s="7"/>
      <c r="D43" s="9">
        <f>E43+F43+G43+H43+I43+J43</f>
        <v>6111.6938399999999</v>
      </c>
      <c r="E43" s="9">
        <v>0</v>
      </c>
      <c r="F43" s="9">
        <v>0</v>
      </c>
      <c r="G43" s="27">
        <v>1999.4</v>
      </c>
      <c r="H43" s="49">
        <v>4112.2938400000003</v>
      </c>
      <c r="I43" s="9">
        <v>0</v>
      </c>
      <c r="J43" s="9">
        <v>0</v>
      </c>
      <c r="K43" s="10"/>
    </row>
    <row r="44" spans="1:12" ht="15.75" x14ac:dyDescent="0.25">
      <c r="A44" s="7"/>
      <c r="B44" s="6" t="s">
        <v>16</v>
      </c>
      <c r="C44" s="7"/>
      <c r="D44" s="9">
        <f>E44+F44+G44+H44+I44+J44</f>
        <v>0</v>
      </c>
      <c r="E44" s="9">
        <v>0</v>
      </c>
      <c r="F44" s="9">
        <v>0</v>
      </c>
      <c r="G44" s="27">
        <v>0</v>
      </c>
      <c r="H44" s="49">
        <v>0</v>
      </c>
      <c r="I44" s="9">
        <v>0</v>
      </c>
      <c r="J44" s="9">
        <v>0</v>
      </c>
      <c r="K44" s="10"/>
      <c r="L44" s="32"/>
    </row>
    <row r="45" spans="1:12" ht="45" x14ac:dyDescent="0.25">
      <c r="A45" s="5" t="s">
        <v>23</v>
      </c>
      <c r="B45" s="12" t="s">
        <v>43</v>
      </c>
      <c r="C45" s="5" t="s">
        <v>21</v>
      </c>
      <c r="D45" s="9">
        <f t="shared" ref="D45" si="18">D46+D47+D48+D49+D50</f>
        <v>0</v>
      </c>
      <c r="E45" s="9">
        <f>E46+E47+E48</f>
        <v>0</v>
      </c>
      <c r="F45" s="9">
        <f t="shared" ref="F45" si="19">F46+F47+F48+F49+F50</f>
        <v>0</v>
      </c>
      <c r="G45" s="27">
        <f t="shared" ref="G45:J45" si="20">G46+G47+G48</f>
        <v>0</v>
      </c>
      <c r="H45" s="49">
        <f t="shared" si="20"/>
        <v>0</v>
      </c>
      <c r="I45" s="9">
        <f t="shared" si="20"/>
        <v>0</v>
      </c>
      <c r="J45" s="9">
        <f t="shared" si="20"/>
        <v>0</v>
      </c>
      <c r="K45" s="20" t="s">
        <v>4</v>
      </c>
    </row>
    <row r="46" spans="1:12" ht="15.75" x14ac:dyDescent="0.25">
      <c r="A46" s="7"/>
      <c r="B46" s="6" t="s">
        <v>12</v>
      </c>
      <c r="C46" s="7"/>
      <c r="D46" s="9">
        <v>0</v>
      </c>
      <c r="E46" s="9">
        <v>0</v>
      </c>
      <c r="F46" s="9">
        <v>0</v>
      </c>
      <c r="G46" s="27">
        <v>0</v>
      </c>
      <c r="H46" s="49">
        <v>0</v>
      </c>
      <c r="I46" s="9">
        <v>0</v>
      </c>
      <c r="J46" s="9">
        <v>0</v>
      </c>
      <c r="K46" s="21"/>
    </row>
    <row r="47" spans="1:12" ht="15.75" x14ac:dyDescent="0.25">
      <c r="A47" s="7"/>
      <c r="B47" s="6" t="s">
        <v>13</v>
      </c>
      <c r="C47" s="7"/>
      <c r="D47" s="9">
        <v>0</v>
      </c>
      <c r="E47" s="9">
        <v>0</v>
      </c>
      <c r="F47" s="9">
        <v>0</v>
      </c>
      <c r="G47" s="27">
        <v>0</v>
      </c>
      <c r="H47" s="49">
        <v>0</v>
      </c>
      <c r="I47" s="9">
        <v>0</v>
      </c>
      <c r="J47" s="9">
        <v>0</v>
      </c>
      <c r="K47" s="21"/>
    </row>
    <row r="48" spans="1:12" ht="15.75" x14ac:dyDescent="0.25">
      <c r="A48" s="7"/>
      <c r="B48" s="6" t="s">
        <v>14</v>
      </c>
      <c r="C48" s="7"/>
      <c r="D48" s="9">
        <f>E48+F48+G48+H48+I48+J48</f>
        <v>0</v>
      </c>
      <c r="E48" s="9">
        <v>0</v>
      </c>
      <c r="F48" s="9">
        <v>0</v>
      </c>
      <c r="G48" s="27">
        <v>0</v>
      </c>
      <c r="H48" s="49">
        <v>0</v>
      </c>
      <c r="I48" s="9">
        <v>0</v>
      </c>
      <c r="J48" s="9">
        <v>0</v>
      </c>
      <c r="K48" s="21"/>
    </row>
    <row r="49" spans="1:11" ht="45.75" x14ac:dyDescent="0.25">
      <c r="A49" s="7"/>
      <c r="B49" s="6" t="s">
        <v>15</v>
      </c>
      <c r="C49" s="7"/>
      <c r="D49" s="9">
        <f>E49+F49+G49+H49+I49+J49</f>
        <v>0</v>
      </c>
      <c r="E49" s="9">
        <v>0</v>
      </c>
      <c r="F49" s="9">
        <v>0</v>
      </c>
      <c r="G49" s="27">
        <v>0</v>
      </c>
      <c r="H49" s="49">
        <v>0</v>
      </c>
      <c r="I49" s="9">
        <v>0</v>
      </c>
      <c r="J49" s="9">
        <v>0</v>
      </c>
      <c r="K49" s="21"/>
    </row>
    <row r="50" spans="1:11" ht="15.75" x14ac:dyDescent="0.25">
      <c r="A50" s="7"/>
      <c r="B50" s="6" t="s">
        <v>16</v>
      </c>
      <c r="C50" s="7"/>
      <c r="D50" s="9">
        <f>E50+F50+G50+H50+I50+J50</f>
        <v>0</v>
      </c>
      <c r="E50" s="9">
        <v>0</v>
      </c>
      <c r="F50" s="9">
        <v>0</v>
      </c>
      <c r="G50" s="27">
        <v>0</v>
      </c>
      <c r="H50" s="49">
        <v>0</v>
      </c>
      <c r="I50" s="9">
        <v>0</v>
      </c>
      <c r="J50" s="9">
        <v>0</v>
      </c>
      <c r="K50" s="21"/>
    </row>
    <row r="51" spans="1:11" ht="48.75" customHeight="1" x14ac:dyDescent="0.25">
      <c r="A51" s="5" t="s">
        <v>24</v>
      </c>
      <c r="B51" s="12" t="s">
        <v>26</v>
      </c>
      <c r="C51" s="5" t="s">
        <v>27</v>
      </c>
      <c r="D51" s="9">
        <f>D52+D53+D54+D56</f>
        <v>36135.229399999997</v>
      </c>
      <c r="E51" s="9">
        <f t="shared" ref="E51:J51" si="21">E52+E53+E54+E56</f>
        <v>3895.9194000000002</v>
      </c>
      <c r="F51" s="9">
        <f>F52+F53+F54+F56</f>
        <v>4517.8</v>
      </c>
      <c r="G51" s="27">
        <f t="shared" si="21"/>
        <v>6558.74</v>
      </c>
      <c r="H51" s="49">
        <f t="shared" si="21"/>
        <v>6903.49</v>
      </c>
      <c r="I51" s="9">
        <f t="shared" si="21"/>
        <v>7129.64</v>
      </c>
      <c r="J51" s="9">
        <f t="shared" si="21"/>
        <v>7129.64</v>
      </c>
      <c r="K51" s="20" t="s">
        <v>59</v>
      </c>
    </row>
    <row r="52" spans="1:11" ht="15.75" x14ac:dyDescent="0.25">
      <c r="A52" s="7"/>
      <c r="B52" s="6" t="s">
        <v>12</v>
      </c>
      <c r="C52" s="11"/>
      <c r="D52" s="9">
        <v>0</v>
      </c>
      <c r="E52" s="9">
        <v>0</v>
      </c>
      <c r="F52" s="9">
        <v>0</v>
      </c>
      <c r="G52" s="27">
        <v>0</v>
      </c>
      <c r="H52" s="49">
        <v>0</v>
      </c>
      <c r="I52" s="9">
        <v>0</v>
      </c>
      <c r="J52" s="9">
        <v>0</v>
      </c>
      <c r="K52" s="21"/>
    </row>
    <row r="53" spans="1:11" ht="15.75" x14ac:dyDescent="0.25">
      <c r="A53" s="7"/>
      <c r="B53" s="6" t="s">
        <v>13</v>
      </c>
      <c r="C53" s="11"/>
      <c r="D53" s="9">
        <v>0</v>
      </c>
      <c r="E53" s="9">
        <v>0</v>
      </c>
      <c r="F53" s="9">
        <v>0</v>
      </c>
      <c r="G53" s="27">
        <v>0</v>
      </c>
      <c r="H53" s="49">
        <v>0</v>
      </c>
      <c r="I53" s="9">
        <v>0</v>
      </c>
      <c r="J53" s="9">
        <v>0</v>
      </c>
      <c r="K53" s="21"/>
    </row>
    <row r="54" spans="1:11" ht="15.75" x14ac:dyDescent="0.25">
      <c r="A54" s="7"/>
      <c r="B54" s="6" t="s">
        <v>14</v>
      </c>
      <c r="C54" s="11"/>
      <c r="D54" s="9">
        <f>E54+F54+G54+H54+I54+J54</f>
        <v>31135.229399999997</v>
      </c>
      <c r="E54" s="9">
        <v>3895.9194000000002</v>
      </c>
      <c r="F54" s="9">
        <f>4392.8+125</f>
        <v>4517.8</v>
      </c>
      <c r="G54" s="27">
        <v>5308.74</v>
      </c>
      <c r="H54" s="49">
        <v>5653.49</v>
      </c>
      <c r="I54" s="9">
        <v>5879.64</v>
      </c>
      <c r="J54" s="9">
        <v>5879.64</v>
      </c>
      <c r="K54" s="21"/>
    </row>
    <row r="55" spans="1:11" ht="45.75" x14ac:dyDescent="0.25">
      <c r="A55" s="7"/>
      <c r="B55" s="8" t="s">
        <v>15</v>
      </c>
      <c r="C55" s="11"/>
      <c r="D55" s="9">
        <f>E55+F55+G55+H55+I55+J55</f>
        <v>0</v>
      </c>
      <c r="E55" s="9">
        <v>0</v>
      </c>
      <c r="F55" s="9">
        <v>0</v>
      </c>
      <c r="G55" s="27">
        <v>0</v>
      </c>
      <c r="H55" s="49">
        <v>0</v>
      </c>
      <c r="I55" s="9">
        <v>0</v>
      </c>
      <c r="J55" s="9">
        <v>0</v>
      </c>
      <c r="K55" s="21"/>
    </row>
    <row r="56" spans="1:11" ht="15.75" x14ac:dyDescent="0.25">
      <c r="A56" s="7"/>
      <c r="B56" s="6" t="s">
        <v>16</v>
      </c>
      <c r="C56" s="11"/>
      <c r="D56" s="9">
        <f>E56+F56+G56+H56+I56+J56</f>
        <v>5000</v>
      </c>
      <c r="E56" s="9">
        <v>0</v>
      </c>
      <c r="F56" s="9">
        <v>0</v>
      </c>
      <c r="G56" s="27">
        <v>1250</v>
      </c>
      <c r="H56" s="49">
        <v>1250</v>
      </c>
      <c r="I56" s="9">
        <v>1250</v>
      </c>
      <c r="J56" s="9">
        <v>1250</v>
      </c>
      <c r="K56" s="21"/>
    </row>
    <row r="57" spans="1:11" ht="60.75" x14ac:dyDescent="0.25">
      <c r="A57" s="5" t="s">
        <v>25</v>
      </c>
      <c r="B57" s="6" t="s">
        <v>44</v>
      </c>
      <c r="C57" s="5" t="s">
        <v>18</v>
      </c>
      <c r="D57" s="9">
        <f t="shared" ref="D57" si="22">D58+D59+D60+D61+D62</f>
        <v>1122.42</v>
      </c>
      <c r="E57" s="9">
        <f>E58+E59+E60</f>
        <v>150.41999999999999</v>
      </c>
      <c r="F57" s="9">
        <f t="shared" ref="F57" si="23">F58+F59+F60+F61+F62</f>
        <v>150.80000000000001</v>
      </c>
      <c r="G57" s="27">
        <f t="shared" ref="G57:J57" si="24">G58+G59+G60</f>
        <v>205.3</v>
      </c>
      <c r="H57" s="49">
        <f t="shared" si="24"/>
        <v>205.3</v>
      </c>
      <c r="I57" s="9">
        <f t="shared" si="24"/>
        <v>205.3</v>
      </c>
      <c r="J57" s="9">
        <f t="shared" si="24"/>
        <v>205.3</v>
      </c>
      <c r="K57" s="20" t="s">
        <v>53</v>
      </c>
    </row>
    <row r="58" spans="1:11" ht="15.75" x14ac:dyDescent="0.25">
      <c r="A58" s="7"/>
      <c r="B58" s="6" t="s">
        <v>12</v>
      </c>
      <c r="C58" s="11"/>
      <c r="D58" s="9">
        <v>0</v>
      </c>
      <c r="E58" s="9">
        <v>0</v>
      </c>
      <c r="F58" s="9">
        <v>0</v>
      </c>
      <c r="G58" s="27">
        <v>0</v>
      </c>
      <c r="H58" s="49">
        <v>0</v>
      </c>
      <c r="I58" s="9">
        <v>0</v>
      </c>
      <c r="J58" s="9">
        <v>0</v>
      </c>
      <c r="K58" s="21"/>
    </row>
    <row r="59" spans="1:11" ht="15.75" x14ac:dyDescent="0.25">
      <c r="A59" s="7"/>
      <c r="B59" s="6" t="s">
        <v>13</v>
      </c>
      <c r="C59" s="11"/>
      <c r="D59" s="9">
        <v>0</v>
      </c>
      <c r="E59" s="9">
        <v>0</v>
      </c>
      <c r="F59" s="9">
        <v>0</v>
      </c>
      <c r="G59" s="27">
        <v>0</v>
      </c>
      <c r="H59" s="49">
        <v>0</v>
      </c>
      <c r="I59" s="9">
        <v>0</v>
      </c>
      <c r="J59" s="9">
        <v>0</v>
      </c>
      <c r="K59" s="21"/>
    </row>
    <row r="60" spans="1:11" ht="15.75" x14ac:dyDescent="0.25">
      <c r="A60" s="7"/>
      <c r="B60" s="6" t="s">
        <v>14</v>
      </c>
      <c r="C60" s="11"/>
      <c r="D60" s="9">
        <f>E60+F60+G60+H60+I60+J60</f>
        <v>1122.42</v>
      </c>
      <c r="E60" s="9">
        <v>150.41999999999999</v>
      </c>
      <c r="F60" s="9">
        <v>150.80000000000001</v>
      </c>
      <c r="G60" s="27">
        <v>205.3</v>
      </c>
      <c r="H60" s="49">
        <v>205.3</v>
      </c>
      <c r="I60" s="9">
        <v>205.3</v>
      </c>
      <c r="J60" s="9">
        <v>205.3</v>
      </c>
      <c r="K60" s="21"/>
    </row>
    <row r="61" spans="1:11" ht="45.75" x14ac:dyDescent="0.25">
      <c r="A61" s="7"/>
      <c r="B61" s="6" t="s">
        <v>15</v>
      </c>
      <c r="C61" s="11"/>
      <c r="D61" s="9">
        <f>E61+F61+G61+H61+I61+J61</f>
        <v>0</v>
      </c>
      <c r="E61" s="9">
        <v>0</v>
      </c>
      <c r="F61" s="9">
        <v>0</v>
      </c>
      <c r="G61" s="27">
        <v>0</v>
      </c>
      <c r="H61" s="49">
        <v>0</v>
      </c>
      <c r="I61" s="9">
        <v>0</v>
      </c>
      <c r="J61" s="9">
        <v>0</v>
      </c>
      <c r="K61" s="21"/>
    </row>
    <row r="62" spans="1:11" ht="15.75" x14ac:dyDescent="0.25">
      <c r="A62" s="7"/>
      <c r="B62" s="6" t="s">
        <v>16</v>
      </c>
      <c r="C62" s="11"/>
      <c r="D62" s="9">
        <f>E62+F62+G62+H62+I62+J62</f>
        <v>0</v>
      </c>
      <c r="E62" s="9">
        <v>0</v>
      </c>
      <c r="F62" s="9">
        <v>0</v>
      </c>
      <c r="G62" s="27">
        <v>0</v>
      </c>
      <c r="H62" s="49">
        <v>0</v>
      </c>
      <c r="I62" s="9">
        <v>0</v>
      </c>
      <c r="J62" s="9">
        <v>0</v>
      </c>
      <c r="K62" s="21"/>
    </row>
    <row r="63" spans="1:11" ht="60.75" x14ac:dyDescent="0.25">
      <c r="A63" s="5" t="s">
        <v>28</v>
      </c>
      <c r="B63" s="6" t="s">
        <v>30</v>
      </c>
      <c r="C63" s="5" t="s">
        <v>18</v>
      </c>
      <c r="D63" s="9">
        <f t="shared" ref="D63" si="25">D64+D65+D66+D67+D68</f>
        <v>2779.7799999999997</v>
      </c>
      <c r="E63" s="9">
        <f>E64+E65+E66</f>
        <v>449.83</v>
      </c>
      <c r="F63" s="9">
        <f t="shared" ref="F63" si="26">F64+F65+F66+F67+F68</f>
        <v>449.95</v>
      </c>
      <c r="G63" s="27">
        <f t="shared" ref="G63:J63" si="27">G64+G65+G66</f>
        <v>470</v>
      </c>
      <c r="H63" s="49">
        <f t="shared" si="27"/>
        <v>470</v>
      </c>
      <c r="I63" s="9">
        <f t="shared" si="27"/>
        <v>470</v>
      </c>
      <c r="J63" s="9">
        <f t="shared" si="27"/>
        <v>470</v>
      </c>
      <c r="K63" s="17" t="s">
        <v>54</v>
      </c>
    </row>
    <row r="64" spans="1:11" ht="15.75" x14ac:dyDescent="0.25">
      <c r="A64" s="7"/>
      <c r="B64" s="6" t="s">
        <v>12</v>
      </c>
      <c r="C64" s="7"/>
      <c r="D64" s="9">
        <v>0</v>
      </c>
      <c r="E64" s="9">
        <v>0</v>
      </c>
      <c r="F64" s="9">
        <v>0</v>
      </c>
      <c r="G64" s="27">
        <v>0</v>
      </c>
      <c r="H64" s="49">
        <v>0</v>
      </c>
      <c r="I64" s="9">
        <v>0</v>
      </c>
      <c r="J64" s="9">
        <v>0</v>
      </c>
      <c r="K64" s="10"/>
    </row>
    <row r="65" spans="1:11" ht="15.75" x14ac:dyDescent="0.25">
      <c r="A65" s="7"/>
      <c r="B65" s="6" t="s">
        <v>13</v>
      </c>
      <c r="C65" s="7"/>
      <c r="D65" s="9">
        <v>0</v>
      </c>
      <c r="E65" s="9">
        <v>0</v>
      </c>
      <c r="F65" s="9">
        <v>0</v>
      </c>
      <c r="G65" s="27">
        <v>0</v>
      </c>
      <c r="H65" s="49">
        <v>0</v>
      </c>
      <c r="I65" s="9">
        <v>0</v>
      </c>
      <c r="J65" s="9">
        <v>0</v>
      </c>
      <c r="K65" s="10"/>
    </row>
    <row r="66" spans="1:11" ht="15.75" x14ac:dyDescent="0.25">
      <c r="A66" s="7"/>
      <c r="B66" s="6" t="s">
        <v>14</v>
      </c>
      <c r="C66" s="7"/>
      <c r="D66" s="9">
        <f>E66+F66+G66+H66+I66+J66</f>
        <v>2779.7799999999997</v>
      </c>
      <c r="E66" s="9">
        <v>449.83</v>
      </c>
      <c r="F66" s="9">
        <v>449.95</v>
      </c>
      <c r="G66" s="27">
        <v>470</v>
      </c>
      <c r="H66" s="49">
        <v>470</v>
      </c>
      <c r="I66" s="9">
        <v>470</v>
      </c>
      <c r="J66" s="9">
        <v>470</v>
      </c>
      <c r="K66" s="10"/>
    </row>
    <row r="67" spans="1:11" ht="45.75" x14ac:dyDescent="0.25">
      <c r="A67" s="7"/>
      <c r="B67" s="6" t="s">
        <v>15</v>
      </c>
      <c r="C67" s="7"/>
      <c r="D67" s="9">
        <f>E67+F67+G67+H67+I67+J67</f>
        <v>0</v>
      </c>
      <c r="E67" s="9">
        <v>0</v>
      </c>
      <c r="F67" s="9">
        <v>0</v>
      </c>
      <c r="G67" s="27">
        <v>0</v>
      </c>
      <c r="H67" s="49">
        <v>0</v>
      </c>
      <c r="I67" s="9">
        <v>0</v>
      </c>
      <c r="J67" s="9">
        <v>0</v>
      </c>
      <c r="K67" s="10"/>
    </row>
    <row r="68" spans="1:11" ht="15.75" x14ac:dyDescent="0.25">
      <c r="A68" s="7"/>
      <c r="B68" s="6" t="s">
        <v>16</v>
      </c>
      <c r="C68" s="7"/>
      <c r="D68" s="9">
        <f>E68+F68+G68+H68+I68+J68</f>
        <v>0</v>
      </c>
      <c r="E68" s="9">
        <v>0</v>
      </c>
      <c r="F68" s="9">
        <v>0</v>
      </c>
      <c r="G68" s="27">
        <v>0</v>
      </c>
      <c r="H68" s="49">
        <v>0</v>
      </c>
      <c r="I68" s="9">
        <v>0</v>
      </c>
      <c r="J68" s="9">
        <v>0</v>
      </c>
      <c r="K68" s="10"/>
    </row>
    <row r="69" spans="1:11" ht="120.75" x14ac:dyDescent="0.25">
      <c r="A69" s="5" t="s">
        <v>29</v>
      </c>
      <c r="B69" s="6" t="s">
        <v>61</v>
      </c>
      <c r="C69" s="5" t="s">
        <v>18</v>
      </c>
      <c r="D69" s="9">
        <f t="shared" ref="D69" si="28">D70+D71+D72+D73+D74</f>
        <v>72751.09</v>
      </c>
      <c r="E69" s="9">
        <f>E70+E71+E72</f>
        <v>11924.75</v>
      </c>
      <c r="F69" s="9">
        <f t="shared" ref="F69" si="29">F70+F71+F72+F73+F74</f>
        <v>9578.9500000000007</v>
      </c>
      <c r="G69" s="27">
        <f t="shared" ref="G69:J69" si="30">G70+G71+G72</f>
        <v>12007.39</v>
      </c>
      <c r="H69" s="49">
        <f t="shared" si="30"/>
        <v>13080</v>
      </c>
      <c r="I69" s="9">
        <f t="shared" si="30"/>
        <v>13080</v>
      </c>
      <c r="J69" s="9">
        <f t="shared" si="30"/>
        <v>13080</v>
      </c>
      <c r="K69" s="20" t="s">
        <v>55</v>
      </c>
    </row>
    <row r="70" spans="1:11" ht="15.75" x14ac:dyDescent="0.25">
      <c r="A70" s="7"/>
      <c r="B70" s="6" t="s">
        <v>12</v>
      </c>
      <c r="C70" s="7"/>
      <c r="D70" s="9">
        <v>0</v>
      </c>
      <c r="E70" s="9">
        <v>0</v>
      </c>
      <c r="F70" s="9">
        <v>0</v>
      </c>
      <c r="G70" s="27">
        <v>0</v>
      </c>
      <c r="H70" s="49">
        <v>0</v>
      </c>
      <c r="I70" s="9">
        <v>0</v>
      </c>
      <c r="J70" s="9">
        <v>0</v>
      </c>
      <c r="K70" s="10"/>
    </row>
    <row r="71" spans="1:11" ht="15.75" x14ac:dyDescent="0.25">
      <c r="A71" s="7"/>
      <c r="B71" s="6" t="s">
        <v>13</v>
      </c>
      <c r="C71" s="7"/>
      <c r="D71" s="9">
        <v>0</v>
      </c>
      <c r="E71" s="9">
        <v>0</v>
      </c>
      <c r="F71" s="9">
        <v>0</v>
      </c>
      <c r="G71" s="27">
        <v>0</v>
      </c>
      <c r="H71" s="49">
        <v>0</v>
      </c>
      <c r="I71" s="9">
        <v>0</v>
      </c>
      <c r="J71" s="9">
        <v>0</v>
      </c>
      <c r="K71" s="10"/>
    </row>
    <row r="72" spans="1:11" ht="15.75" x14ac:dyDescent="0.25">
      <c r="A72" s="7"/>
      <c r="B72" s="6" t="s">
        <v>14</v>
      </c>
      <c r="C72" s="7"/>
      <c r="D72" s="9">
        <f>E72+F72+G72+H72+I72+J72</f>
        <v>72751.09</v>
      </c>
      <c r="E72" s="9">
        <v>11924.75</v>
      </c>
      <c r="F72" s="9">
        <f>5000+4578.95</f>
        <v>9578.9500000000007</v>
      </c>
      <c r="G72" s="27">
        <f>5927.39+6080</f>
        <v>12007.39</v>
      </c>
      <c r="H72" s="49">
        <v>13080</v>
      </c>
      <c r="I72" s="9">
        <v>13080</v>
      </c>
      <c r="J72" s="9">
        <v>13080</v>
      </c>
      <c r="K72" s="10"/>
    </row>
    <row r="73" spans="1:11" ht="45.75" x14ac:dyDescent="0.25">
      <c r="A73" s="7"/>
      <c r="B73" s="6" t="s">
        <v>15</v>
      </c>
      <c r="C73" s="7"/>
      <c r="D73" s="9">
        <f>E73+F73+G73+H73+I73+J73</f>
        <v>0</v>
      </c>
      <c r="E73" s="9">
        <v>0</v>
      </c>
      <c r="F73" s="9">
        <v>0</v>
      </c>
      <c r="G73" s="27">
        <v>0</v>
      </c>
      <c r="H73" s="49">
        <v>0</v>
      </c>
      <c r="I73" s="9">
        <v>0</v>
      </c>
      <c r="J73" s="9">
        <v>0</v>
      </c>
      <c r="K73" s="10"/>
    </row>
    <row r="74" spans="1:11" ht="15.75" x14ac:dyDescent="0.25">
      <c r="A74" s="7"/>
      <c r="B74" s="6" t="s">
        <v>16</v>
      </c>
      <c r="C74" s="7"/>
      <c r="D74" s="9">
        <f>E74+F74+G74+H74+I74+J74</f>
        <v>0</v>
      </c>
      <c r="E74" s="9">
        <v>0</v>
      </c>
      <c r="F74" s="9">
        <v>0</v>
      </c>
      <c r="G74" s="27">
        <v>0</v>
      </c>
      <c r="H74" s="49">
        <v>0</v>
      </c>
      <c r="I74" s="9">
        <v>0</v>
      </c>
      <c r="J74" s="9">
        <v>0</v>
      </c>
      <c r="K74" s="10"/>
    </row>
    <row r="75" spans="1:11" ht="60.75" x14ac:dyDescent="0.25">
      <c r="A75" s="5" t="s">
        <v>31</v>
      </c>
      <c r="B75" s="6" t="s">
        <v>36</v>
      </c>
      <c r="C75" s="5" t="s">
        <v>18</v>
      </c>
      <c r="D75" s="9">
        <f t="shared" ref="D75:J75" si="31">D76+D77+D78+D79+D80</f>
        <v>0</v>
      </c>
      <c r="E75" s="9">
        <f t="shared" si="31"/>
        <v>0</v>
      </c>
      <c r="F75" s="9">
        <f t="shared" si="31"/>
        <v>0</v>
      </c>
      <c r="G75" s="27">
        <f t="shared" si="31"/>
        <v>0</v>
      </c>
      <c r="H75" s="49">
        <f t="shared" si="31"/>
        <v>0</v>
      </c>
      <c r="I75" s="9">
        <f t="shared" si="31"/>
        <v>0</v>
      </c>
      <c r="J75" s="9">
        <f t="shared" si="31"/>
        <v>0</v>
      </c>
      <c r="K75" s="20" t="s">
        <v>56</v>
      </c>
    </row>
    <row r="76" spans="1:11" ht="15.75" x14ac:dyDescent="0.25">
      <c r="A76" s="7"/>
      <c r="B76" s="6" t="s">
        <v>12</v>
      </c>
      <c r="C76" s="7"/>
      <c r="D76" s="9">
        <v>0</v>
      </c>
      <c r="E76" s="9">
        <v>0</v>
      </c>
      <c r="F76" s="9">
        <v>0</v>
      </c>
      <c r="G76" s="27">
        <v>0</v>
      </c>
      <c r="H76" s="49">
        <v>0</v>
      </c>
      <c r="I76" s="9">
        <v>0</v>
      </c>
      <c r="J76" s="9">
        <v>0</v>
      </c>
      <c r="K76" s="10"/>
    </row>
    <row r="77" spans="1:11" ht="15.75" x14ac:dyDescent="0.25">
      <c r="A77" s="7"/>
      <c r="B77" s="6" t="s">
        <v>13</v>
      </c>
      <c r="C77" s="7"/>
      <c r="D77" s="9">
        <v>0</v>
      </c>
      <c r="E77" s="9">
        <v>0</v>
      </c>
      <c r="F77" s="9">
        <v>0</v>
      </c>
      <c r="G77" s="27">
        <v>0</v>
      </c>
      <c r="H77" s="49">
        <v>0</v>
      </c>
      <c r="I77" s="9">
        <v>0</v>
      </c>
      <c r="J77" s="9">
        <v>0</v>
      </c>
      <c r="K77" s="10"/>
    </row>
    <row r="78" spans="1:11" ht="15.75" x14ac:dyDescent="0.25">
      <c r="A78" s="7"/>
      <c r="B78" s="6" t="s">
        <v>14</v>
      </c>
      <c r="C78" s="7"/>
      <c r="D78" s="9">
        <f>E78+F78+G78+H78+I78+J78</f>
        <v>0</v>
      </c>
      <c r="E78" s="9">
        <v>0</v>
      </c>
      <c r="F78" s="9">
        <v>0</v>
      </c>
      <c r="G78" s="27">
        <v>0</v>
      </c>
      <c r="H78" s="49">
        <v>0</v>
      </c>
      <c r="I78" s="9">
        <v>0</v>
      </c>
      <c r="J78" s="9">
        <v>0</v>
      </c>
      <c r="K78" s="10"/>
    </row>
    <row r="79" spans="1:11" ht="45.75" x14ac:dyDescent="0.25">
      <c r="A79" s="7"/>
      <c r="B79" s="6" t="s">
        <v>15</v>
      </c>
      <c r="C79" s="7"/>
      <c r="D79" s="9">
        <f>E79+F79+G79+H79+I79+J79</f>
        <v>0</v>
      </c>
      <c r="E79" s="9">
        <v>0</v>
      </c>
      <c r="F79" s="9">
        <v>0</v>
      </c>
      <c r="G79" s="27">
        <v>0</v>
      </c>
      <c r="H79" s="49">
        <v>0</v>
      </c>
      <c r="I79" s="9">
        <v>0</v>
      </c>
      <c r="J79" s="9">
        <v>0</v>
      </c>
      <c r="K79" s="10"/>
    </row>
    <row r="80" spans="1:11" ht="15.75" x14ac:dyDescent="0.25">
      <c r="A80" s="7"/>
      <c r="B80" s="6" t="s">
        <v>16</v>
      </c>
      <c r="C80" s="7"/>
      <c r="D80" s="9">
        <f>E80+F80+G80+H80+I80+J80</f>
        <v>0</v>
      </c>
      <c r="E80" s="9">
        <v>0</v>
      </c>
      <c r="F80" s="9">
        <v>0</v>
      </c>
      <c r="G80" s="27">
        <v>0</v>
      </c>
      <c r="H80" s="49">
        <v>0</v>
      </c>
      <c r="I80" s="9">
        <v>0</v>
      </c>
      <c r="J80" s="9">
        <v>0</v>
      </c>
      <c r="K80" s="10"/>
    </row>
    <row r="81" spans="1:11" ht="60.75" x14ac:dyDescent="0.25">
      <c r="A81" s="5" t="s">
        <v>32</v>
      </c>
      <c r="B81" s="6" t="s">
        <v>38</v>
      </c>
      <c r="C81" s="5" t="s">
        <v>18</v>
      </c>
      <c r="D81" s="9">
        <f t="shared" ref="D81" si="32">D82+D83+D84+D85+D86</f>
        <v>0</v>
      </c>
      <c r="E81" s="9">
        <f>E82+E83+E84</f>
        <v>0</v>
      </c>
      <c r="F81" s="9">
        <f t="shared" ref="F81" si="33">F82+F83+F84+F85+F86</f>
        <v>0</v>
      </c>
      <c r="G81" s="27">
        <f t="shared" ref="G81:J81" si="34">G82+G83+G84</f>
        <v>0</v>
      </c>
      <c r="H81" s="49">
        <f t="shared" si="34"/>
        <v>0</v>
      </c>
      <c r="I81" s="9">
        <f t="shared" si="34"/>
        <v>0</v>
      </c>
      <c r="J81" s="9">
        <f t="shared" si="34"/>
        <v>0</v>
      </c>
      <c r="K81" s="20" t="s">
        <v>57</v>
      </c>
    </row>
    <row r="82" spans="1:11" ht="15.75" x14ac:dyDescent="0.25">
      <c r="A82" s="7"/>
      <c r="B82" s="6" t="s">
        <v>12</v>
      </c>
      <c r="C82" s="7"/>
      <c r="D82" s="9">
        <v>0</v>
      </c>
      <c r="E82" s="9">
        <v>0</v>
      </c>
      <c r="F82" s="9">
        <v>0</v>
      </c>
      <c r="G82" s="27">
        <v>0</v>
      </c>
      <c r="H82" s="49">
        <v>0</v>
      </c>
      <c r="I82" s="9">
        <v>0</v>
      </c>
      <c r="J82" s="9">
        <v>0</v>
      </c>
      <c r="K82" s="10"/>
    </row>
    <row r="83" spans="1:11" ht="15.75" x14ac:dyDescent="0.25">
      <c r="A83" s="7"/>
      <c r="B83" s="6" t="s">
        <v>13</v>
      </c>
      <c r="C83" s="7"/>
      <c r="D83" s="9">
        <v>0</v>
      </c>
      <c r="E83" s="9">
        <v>0</v>
      </c>
      <c r="F83" s="9">
        <v>0</v>
      </c>
      <c r="G83" s="27">
        <v>0</v>
      </c>
      <c r="H83" s="49">
        <v>0</v>
      </c>
      <c r="I83" s="9">
        <v>0</v>
      </c>
      <c r="J83" s="9">
        <v>0</v>
      </c>
      <c r="K83" s="10"/>
    </row>
    <row r="84" spans="1:11" ht="15.75" x14ac:dyDescent="0.25">
      <c r="A84" s="7"/>
      <c r="B84" s="6" t="s">
        <v>14</v>
      </c>
      <c r="C84" s="7"/>
      <c r="D84" s="9">
        <f>E84+F84+G84+H84+I84+J84</f>
        <v>0</v>
      </c>
      <c r="E84" s="9">
        <v>0</v>
      </c>
      <c r="F84" s="9">
        <v>0</v>
      </c>
      <c r="G84" s="27">
        <v>0</v>
      </c>
      <c r="H84" s="49">
        <v>0</v>
      </c>
      <c r="I84" s="9">
        <v>0</v>
      </c>
      <c r="J84" s="9">
        <v>0</v>
      </c>
      <c r="K84" s="10"/>
    </row>
    <row r="85" spans="1:11" ht="45.75" x14ac:dyDescent="0.25">
      <c r="A85" s="7"/>
      <c r="B85" s="6" t="s">
        <v>15</v>
      </c>
      <c r="C85" s="7"/>
      <c r="D85" s="9">
        <f>E85+F85+G85+H85+I85+J85</f>
        <v>0</v>
      </c>
      <c r="E85" s="9">
        <f t="shared" ref="E85:J85" si="35">E86</f>
        <v>0</v>
      </c>
      <c r="F85" s="9">
        <f t="shared" si="35"/>
        <v>0</v>
      </c>
      <c r="G85" s="27">
        <f t="shared" si="35"/>
        <v>0</v>
      </c>
      <c r="H85" s="49">
        <f t="shared" si="35"/>
        <v>0</v>
      </c>
      <c r="I85" s="9">
        <f t="shared" si="35"/>
        <v>0</v>
      </c>
      <c r="J85" s="9">
        <f t="shared" si="35"/>
        <v>0</v>
      </c>
      <c r="K85" s="10"/>
    </row>
    <row r="86" spans="1:11" ht="15.75" x14ac:dyDescent="0.25">
      <c r="A86" s="7"/>
      <c r="B86" s="6" t="s">
        <v>16</v>
      </c>
      <c r="C86" s="7"/>
      <c r="D86" s="9">
        <f>E86+F86+G86+H86+I86+J86</f>
        <v>0</v>
      </c>
      <c r="E86" s="9">
        <v>0</v>
      </c>
      <c r="F86" s="9">
        <v>0</v>
      </c>
      <c r="G86" s="27">
        <v>0</v>
      </c>
      <c r="H86" s="49">
        <v>0</v>
      </c>
      <c r="I86" s="9">
        <v>0</v>
      </c>
      <c r="J86" s="9">
        <v>0</v>
      </c>
      <c r="K86" s="10"/>
    </row>
    <row r="87" spans="1:11" ht="105.75" x14ac:dyDescent="0.25">
      <c r="A87" s="5" t="s">
        <v>33</v>
      </c>
      <c r="B87" s="6" t="s">
        <v>41</v>
      </c>
      <c r="C87" s="5" t="s">
        <v>18</v>
      </c>
      <c r="D87" s="9">
        <f t="shared" ref="D87" si="36">D88+D89+D90+D91+D92</f>
        <v>1999.99</v>
      </c>
      <c r="E87" s="9">
        <f>E88+E89+E90</f>
        <v>199.99</v>
      </c>
      <c r="F87" s="9">
        <f t="shared" ref="F87" si="37">F88+F89+F90+F91+F92</f>
        <v>200</v>
      </c>
      <c r="G87" s="27">
        <f t="shared" ref="G87:J87" si="38">G88+G89+G90</f>
        <v>400</v>
      </c>
      <c r="H87" s="49">
        <f t="shared" si="38"/>
        <v>400</v>
      </c>
      <c r="I87" s="9">
        <f t="shared" si="38"/>
        <v>400</v>
      </c>
      <c r="J87" s="9">
        <f t="shared" si="38"/>
        <v>400</v>
      </c>
      <c r="K87" s="20" t="s">
        <v>47</v>
      </c>
    </row>
    <row r="88" spans="1:11" ht="15.75" x14ac:dyDescent="0.25">
      <c r="A88" s="7"/>
      <c r="B88" s="6" t="s">
        <v>12</v>
      </c>
      <c r="C88" s="7"/>
      <c r="D88" s="9">
        <v>0</v>
      </c>
      <c r="E88" s="9">
        <v>0</v>
      </c>
      <c r="F88" s="9">
        <v>0</v>
      </c>
      <c r="G88" s="27">
        <v>0</v>
      </c>
      <c r="H88" s="49">
        <v>0</v>
      </c>
      <c r="I88" s="9">
        <v>0</v>
      </c>
      <c r="J88" s="9">
        <v>0</v>
      </c>
      <c r="K88" s="10"/>
    </row>
    <row r="89" spans="1:11" ht="15.75" x14ac:dyDescent="0.25">
      <c r="A89" s="2"/>
      <c r="B89" s="8" t="s">
        <v>13</v>
      </c>
      <c r="C89" s="2"/>
      <c r="D89" s="18">
        <v>0</v>
      </c>
      <c r="E89" s="18">
        <v>0</v>
      </c>
      <c r="F89" s="18">
        <v>0</v>
      </c>
      <c r="G89" s="68">
        <v>0</v>
      </c>
      <c r="H89" s="63">
        <v>0</v>
      </c>
      <c r="I89" s="18">
        <v>0</v>
      </c>
      <c r="J89" s="18">
        <v>0</v>
      </c>
      <c r="K89" s="16"/>
    </row>
    <row r="90" spans="1:11" ht="15.75" x14ac:dyDescent="0.25">
      <c r="A90" s="7"/>
      <c r="B90" s="6" t="s">
        <v>14</v>
      </c>
      <c r="C90" s="7"/>
      <c r="D90" s="9">
        <f>E90+F90+G90+H90+I90+J90</f>
        <v>1999.99</v>
      </c>
      <c r="E90" s="9">
        <v>199.99</v>
      </c>
      <c r="F90" s="9">
        <v>200</v>
      </c>
      <c r="G90" s="27">
        <v>400</v>
      </c>
      <c r="H90" s="49">
        <v>400</v>
      </c>
      <c r="I90" s="9">
        <v>400</v>
      </c>
      <c r="J90" s="9">
        <v>400</v>
      </c>
      <c r="K90" s="10"/>
    </row>
    <row r="91" spans="1:11" ht="45.75" x14ac:dyDescent="0.25">
      <c r="A91" s="2"/>
      <c r="B91" s="8" t="s">
        <v>15</v>
      </c>
      <c r="C91" s="2"/>
      <c r="D91" s="18">
        <f>E91+F91+G91+H91+I91+J91</f>
        <v>0</v>
      </c>
      <c r="E91" s="18">
        <v>0</v>
      </c>
      <c r="F91" s="18">
        <v>0</v>
      </c>
      <c r="G91" s="68">
        <v>0</v>
      </c>
      <c r="H91" s="63">
        <v>0</v>
      </c>
      <c r="I91" s="18">
        <v>0</v>
      </c>
      <c r="J91" s="18">
        <v>0</v>
      </c>
      <c r="K91" s="16"/>
    </row>
    <row r="92" spans="1:11" ht="15.75" x14ac:dyDescent="0.25">
      <c r="A92" s="7"/>
      <c r="B92" s="6" t="s">
        <v>16</v>
      </c>
      <c r="C92" s="7"/>
      <c r="D92" s="9">
        <f>E92+F92+G92+H92+I92+J92</f>
        <v>0</v>
      </c>
      <c r="E92" s="9">
        <v>0</v>
      </c>
      <c r="F92" s="9">
        <v>0</v>
      </c>
      <c r="G92" s="27">
        <v>0</v>
      </c>
      <c r="H92" s="49">
        <v>0</v>
      </c>
      <c r="I92" s="9">
        <v>0</v>
      </c>
      <c r="J92" s="9">
        <v>0</v>
      </c>
      <c r="K92" s="10"/>
    </row>
    <row r="93" spans="1:11" ht="30.75" x14ac:dyDescent="0.25">
      <c r="A93" s="5" t="s">
        <v>34</v>
      </c>
      <c r="B93" s="6" t="s">
        <v>39</v>
      </c>
      <c r="C93" s="5" t="s">
        <v>18</v>
      </c>
      <c r="D93" s="9">
        <f t="shared" ref="D93" si="39">D94+D95+D96+D97+D98</f>
        <v>0</v>
      </c>
      <c r="E93" s="9">
        <f>E94+E95+E96</f>
        <v>0</v>
      </c>
      <c r="F93" s="9">
        <f>F94+F95+F96+F97+F98</f>
        <v>0</v>
      </c>
      <c r="G93" s="27">
        <f t="shared" ref="G93:J93" si="40">G94+G95+G96</f>
        <v>0</v>
      </c>
      <c r="H93" s="49">
        <f t="shared" si="40"/>
        <v>0</v>
      </c>
      <c r="I93" s="9">
        <f t="shared" si="40"/>
        <v>0</v>
      </c>
      <c r="J93" s="9">
        <f t="shared" si="40"/>
        <v>0</v>
      </c>
      <c r="K93" s="20" t="s">
        <v>48</v>
      </c>
    </row>
    <row r="94" spans="1:11" ht="15.75" x14ac:dyDescent="0.25">
      <c r="A94" s="7"/>
      <c r="B94" s="6" t="s">
        <v>12</v>
      </c>
      <c r="C94" s="7"/>
      <c r="D94" s="9">
        <v>0</v>
      </c>
      <c r="E94" s="9">
        <v>0</v>
      </c>
      <c r="F94" s="9">
        <v>0</v>
      </c>
      <c r="G94" s="27">
        <v>0</v>
      </c>
      <c r="H94" s="49">
        <v>0</v>
      </c>
      <c r="I94" s="9">
        <v>0</v>
      </c>
      <c r="J94" s="9">
        <v>0</v>
      </c>
      <c r="K94" s="10"/>
    </row>
    <row r="95" spans="1:11" ht="15.75" x14ac:dyDescent="0.25">
      <c r="A95" s="7"/>
      <c r="B95" s="6" t="s">
        <v>13</v>
      </c>
      <c r="C95" s="7"/>
      <c r="D95" s="9">
        <v>0</v>
      </c>
      <c r="E95" s="9">
        <v>0</v>
      </c>
      <c r="F95" s="9">
        <v>0</v>
      </c>
      <c r="G95" s="27">
        <v>0</v>
      </c>
      <c r="H95" s="49">
        <v>0</v>
      </c>
      <c r="I95" s="9">
        <v>0</v>
      </c>
      <c r="J95" s="9">
        <v>0</v>
      </c>
      <c r="K95" s="10"/>
    </row>
    <row r="96" spans="1:11" ht="15.75" x14ac:dyDescent="0.25">
      <c r="A96" s="7"/>
      <c r="B96" s="6" t="s">
        <v>14</v>
      </c>
      <c r="C96" s="7"/>
      <c r="D96" s="9">
        <f>E96+F96+G96+H96+I96+J96</f>
        <v>0</v>
      </c>
      <c r="E96" s="9">
        <v>0</v>
      </c>
      <c r="F96" s="9">
        <v>0</v>
      </c>
      <c r="G96" s="27">
        <v>0</v>
      </c>
      <c r="H96" s="49">
        <v>0</v>
      </c>
      <c r="I96" s="9">
        <v>0</v>
      </c>
      <c r="J96" s="9">
        <v>0</v>
      </c>
      <c r="K96" s="10"/>
    </row>
    <row r="97" spans="1:11" ht="45.75" x14ac:dyDescent="0.25">
      <c r="A97" s="2"/>
      <c r="B97" s="8" t="s">
        <v>15</v>
      </c>
      <c r="C97" s="2"/>
      <c r="D97" s="18">
        <f>E97+F97+G97+H97+I97+J97</f>
        <v>0</v>
      </c>
      <c r="E97" s="18">
        <v>0</v>
      </c>
      <c r="F97" s="18">
        <v>0</v>
      </c>
      <c r="G97" s="68">
        <v>0</v>
      </c>
      <c r="H97" s="63">
        <v>0</v>
      </c>
      <c r="I97" s="18">
        <v>0</v>
      </c>
      <c r="J97" s="18">
        <v>0</v>
      </c>
      <c r="K97" s="16"/>
    </row>
    <row r="98" spans="1:11" ht="15.75" x14ac:dyDescent="0.25">
      <c r="A98" s="7"/>
      <c r="B98" s="6" t="s">
        <v>16</v>
      </c>
      <c r="C98" s="7"/>
      <c r="D98" s="9">
        <f>E98+F98+G98+H98+I98+J98</f>
        <v>0</v>
      </c>
      <c r="E98" s="9">
        <v>0</v>
      </c>
      <c r="F98" s="9">
        <v>0</v>
      </c>
      <c r="G98" s="27">
        <v>0</v>
      </c>
      <c r="H98" s="49">
        <v>0</v>
      </c>
      <c r="I98" s="9">
        <v>0</v>
      </c>
      <c r="J98" s="9">
        <v>0</v>
      </c>
      <c r="K98" s="10"/>
    </row>
    <row r="99" spans="1:11" ht="150" customHeight="1" x14ac:dyDescent="0.25">
      <c r="A99" s="5" t="s">
        <v>35</v>
      </c>
      <c r="B99" s="6" t="s">
        <v>62</v>
      </c>
      <c r="C99" s="5" t="s">
        <v>18</v>
      </c>
      <c r="D99" s="9">
        <f t="shared" ref="D99" si="41">D100+D101+D102+D103+D104</f>
        <v>24850</v>
      </c>
      <c r="E99" s="9">
        <f>E100+E101+E102</f>
        <v>12425</v>
      </c>
      <c r="F99" s="9">
        <f t="shared" ref="F99" si="42">F100+F101+F102+F103+F104</f>
        <v>0</v>
      </c>
      <c r="G99" s="27">
        <f t="shared" ref="G99:J99" si="43">G100+G101+G102</f>
        <v>12425</v>
      </c>
      <c r="H99" s="49">
        <f t="shared" si="43"/>
        <v>0</v>
      </c>
      <c r="I99" s="9">
        <f t="shared" si="43"/>
        <v>0</v>
      </c>
      <c r="J99" s="9">
        <f t="shared" si="43"/>
        <v>0</v>
      </c>
      <c r="K99" s="20" t="s">
        <v>46</v>
      </c>
    </row>
    <row r="100" spans="1:11" ht="15.75" x14ac:dyDescent="0.25">
      <c r="A100" s="7"/>
      <c r="B100" s="6" t="s">
        <v>12</v>
      </c>
      <c r="C100" s="7"/>
      <c r="D100" s="9">
        <v>0</v>
      </c>
      <c r="E100" s="9">
        <v>0</v>
      </c>
      <c r="F100" s="9">
        <v>0</v>
      </c>
      <c r="G100" s="27">
        <v>0</v>
      </c>
      <c r="H100" s="49">
        <v>0</v>
      </c>
      <c r="I100" s="9">
        <v>0</v>
      </c>
      <c r="J100" s="9">
        <v>0</v>
      </c>
      <c r="K100" s="10"/>
    </row>
    <row r="101" spans="1:11" ht="15.75" x14ac:dyDescent="0.25">
      <c r="A101" s="7"/>
      <c r="B101" s="6" t="s">
        <v>13</v>
      </c>
      <c r="C101" s="7"/>
      <c r="D101" s="9">
        <v>0</v>
      </c>
      <c r="E101" s="9">
        <v>0</v>
      </c>
      <c r="F101" s="9">
        <v>0</v>
      </c>
      <c r="G101" s="27">
        <v>0</v>
      </c>
      <c r="H101" s="49">
        <v>0</v>
      </c>
      <c r="I101" s="9">
        <v>0</v>
      </c>
      <c r="J101" s="9">
        <v>0</v>
      </c>
      <c r="K101" s="10"/>
    </row>
    <row r="102" spans="1:11" ht="15.75" x14ac:dyDescent="0.25">
      <c r="A102" s="7"/>
      <c r="B102" s="6" t="s">
        <v>14</v>
      </c>
      <c r="C102" s="7"/>
      <c r="D102" s="9">
        <f>E102+F102+G102+H102+I102+J102</f>
        <v>24850</v>
      </c>
      <c r="E102" s="9">
        <v>12425</v>
      </c>
      <c r="F102" s="9">
        <v>0</v>
      </c>
      <c r="G102" s="27">
        <v>12425</v>
      </c>
      <c r="H102" s="49">
        <v>0</v>
      </c>
      <c r="I102" s="9">
        <v>0</v>
      </c>
      <c r="J102" s="9">
        <v>0</v>
      </c>
      <c r="K102" s="10"/>
    </row>
    <row r="103" spans="1:11" ht="45.75" x14ac:dyDescent="0.25">
      <c r="A103" s="2"/>
      <c r="B103" s="8" t="s">
        <v>40</v>
      </c>
      <c r="C103" s="2"/>
      <c r="D103" s="18">
        <f>E103+F103+G103+H103+I103+J103</f>
        <v>0</v>
      </c>
      <c r="E103" s="18">
        <v>0</v>
      </c>
      <c r="F103" s="18">
        <v>0</v>
      </c>
      <c r="G103" s="68">
        <v>0</v>
      </c>
      <c r="H103" s="63">
        <v>0</v>
      </c>
      <c r="I103" s="18">
        <v>0</v>
      </c>
      <c r="J103" s="18">
        <v>0</v>
      </c>
      <c r="K103" s="16"/>
    </row>
    <row r="104" spans="1:11" ht="15.75" x14ac:dyDescent="0.25">
      <c r="A104" s="7"/>
      <c r="B104" s="6" t="s">
        <v>16</v>
      </c>
      <c r="C104" s="7"/>
      <c r="D104" s="9">
        <f>E104+F104+G104+H104+I104+J104</f>
        <v>0</v>
      </c>
      <c r="E104" s="9">
        <v>0</v>
      </c>
      <c r="F104" s="9">
        <v>0</v>
      </c>
      <c r="G104" s="27">
        <v>0</v>
      </c>
      <c r="H104" s="49">
        <v>0</v>
      </c>
      <c r="I104" s="9">
        <v>0</v>
      </c>
      <c r="J104" s="9">
        <v>0</v>
      </c>
      <c r="K104" s="10"/>
    </row>
    <row r="105" spans="1:11" s="28" customFormat="1" ht="90.75" x14ac:dyDescent="0.25">
      <c r="A105" s="70" t="s">
        <v>50</v>
      </c>
      <c r="B105" s="47" t="s">
        <v>74</v>
      </c>
      <c r="C105" s="70" t="s">
        <v>18</v>
      </c>
      <c r="D105" s="27">
        <f t="shared" ref="D105" si="44">D106+D107+D108</f>
        <v>86908.31</v>
      </c>
      <c r="E105" s="27">
        <f>E106+E107+E108</f>
        <v>0</v>
      </c>
      <c r="F105" s="27">
        <f t="shared" ref="F105" si="45">F106+F107+F108+F109+F110</f>
        <v>0</v>
      </c>
      <c r="G105" s="27">
        <f t="shared" ref="G105:G110" si="46">G111</f>
        <v>86908.31</v>
      </c>
      <c r="H105" s="27">
        <f t="shared" ref="H105:J105" si="47">H106+H107+H108</f>
        <v>0</v>
      </c>
      <c r="I105" s="27">
        <f t="shared" si="47"/>
        <v>0</v>
      </c>
      <c r="J105" s="27">
        <f t="shared" si="47"/>
        <v>0</v>
      </c>
      <c r="K105" s="70" t="s">
        <v>58</v>
      </c>
    </row>
    <row r="106" spans="1:11" ht="15.75" x14ac:dyDescent="0.25">
      <c r="A106" s="7"/>
      <c r="B106" s="6" t="s">
        <v>12</v>
      </c>
      <c r="C106" s="7"/>
      <c r="D106" s="9">
        <v>0</v>
      </c>
      <c r="E106" s="9">
        <v>0</v>
      </c>
      <c r="F106" s="9">
        <v>0</v>
      </c>
      <c r="G106" s="27">
        <f t="shared" si="46"/>
        <v>0</v>
      </c>
      <c r="H106" s="49">
        <v>0</v>
      </c>
      <c r="I106" s="9">
        <v>0</v>
      </c>
      <c r="J106" s="9">
        <v>0</v>
      </c>
      <c r="K106" s="10"/>
    </row>
    <row r="107" spans="1:11" ht="15.75" x14ac:dyDescent="0.25">
      <c r="A107" s="7"/>
      <c r="B107" s="6" t="s">
        <v>13</v>
      </c>
      <c r="C107" s="7"/>
      <c r="D107" s="49">
        <v>60835.7</v>
      </c>
      <c r="E107" s="9">
        <v>0</v>
      </c>
      <c r="F107" s="9">
        <v>0</v>
      </c>
      <c r="G107" s="27">
        <f t="shared" si="46"/>
        <v>60835.7</v>
      </c>
      <c r="H107" s="49">
        <v>0</v>
      </c>
      <c r="I107" s="9">
        <v>0</v>
      </c>
      <c r="J107" s="9">
        <v>0</v>
      </c>
      <c r="K107" s="10"/>
    </row>
    <row r="108" spans="1:11" ht="15.75" x14ac:dyDescent="0.25">
      <c r="A108" s="7"/>
      <c r="B108" s="6" t="s">
        <v>14</v>
      </c>
      <c r="C108" s="7"/>
      <c r="D108" s="9">
        <f>E108+F108+G108+H108+I108+J108</f>
        <v>26072.61</v>
      </c>
      <c r="E108" s="9">
        <v>0</v>
      </c>
      <c r="F108" s="9">
        <v>0</v>
      </c>
      <c r="G108" s="27">
        <f t="shared" si="46"/>
        <v>26072.61</v>
      </c>
      <c r="H108" s="49">
        <v>0</v>
      </c>
      <c r="I108" s="9">
        <v>0</v>
      </c>
      <c r="J108" s="9">
        <v>0</v>
      </c>
      <c r="K108" s="10"/>
    </row>
    <row r="109" spans="1:11" s="28" customFormat="1" ht="45.75" x14ac:dyDescent="0.25">
      <c r="A109" s="66"/>
      <c r="B109" s="67" t="s">
        <v>40</v>
      </c>
      <c r="C109" s="66"/>
      <c r="D109" s="27">
        <f>E109+F109+G109+H109+I109</f>
        <v>26072.61</v>
      </c>
      <c r="E109" s="27">
        <v>0</v>
      </c>
      <c r="F109" s="27">
        <v>0</v>
      </c>
      <c r="G109" s="27">
        <f t="shared" si="46"/>
        <v>26072.61</v>
      </c>
      <c r="H109" s="68">
        <v>0</v>
      </c>
      <c r="I109" s="68">
        <v>0</v>
      </c>
      <c r="J109" s="68">
        <v>0</v>
      </c>
      <c r="K109" s="69"/>
    </row>
    <row r="110" spans="1:11" ht="15.75" x14ac:dyDescent="0.25">
      <c r="A110" s="7"/>
      <c r="B110" s="6" t="s">
        <v>16</v>
      </c>
      <c r="C110" s="7"/>
      <c r="D110" s="9">
        <f>E110+F110+G110+H110+I110+J110</f>
        <v>0</v>
      </c>
      <c r="E110" s="9">
        <v>0</v>
      </c>
      <c r="F110" s="9">
        <v>0</v>
      </c>
      <c r="G110" s="27">
        <f t="shared" si="46"/>
        <v>0</v>
      </c>
      <c r="H110" s="49">
        <v>0</v>
      </c>
      <c r="I110" s="9">
        <v>0</v>
      </c>
      <c r="J110" s="9">
        <v>0</v>
      </c>
      <c r="K110" s="10"/>
    </row>
    <row r="111" spans="1:11" s="33" customFormat="1" ht="105.75" x14ac:dyDescent="0.25">
      <c r="A111" s="77" t="s">
        <v>75</v>
      </c>
      <c r="B111" s="76" t="s">
        <v>76</v>
      </c>
      <c r="C111" s="72" t="s">
        <v>18</v>
      </c>
      <c r="D111" s="49">
        <v>86908.31</v>
      </c>
      <c r="E111" s="49">
        <v>0</v>
      </c>
      <c r="F111" s="49">
        <v>0</v>
      </c>
      <c r="G111" s="27">
        <f>G112+G113+G114</f>
        <v>86908.31</v>
      </c>
      <c r="H111" s="49">
        <v>0</v>
      </c>
      <c r="I111" s="49">
        <v>0</v>
      </c>
      <c r="J111" s="49">
        <v>0</v>
      </c>
      <c r="K111" s="72" t="s">
        <v>78</v>
      </c>
    </row>
    <row r="112" spans="1:11" s="33" customFormat="1" ht="15.75" x14ac:dyDescent="0.25">
      <c r="A112" s="73"/>
      <c r="B112" s="76" t="s">
        <v>12</v>
      </c>
      <c r="C112" s="73"/>
      <c r="D112" s="49">
        <v>0</v>
      </c>
      <c r="E112" s="49">
        <v>0</v>
      </c>
      <c r="F112" s="49">
        <v>0</v>
      </c>
      <c r="G112" s="27">
        <v>0</v>
      </c>
      <c r="H112" s="49">
        <v>0</v>
      </c>
      <c r="I112" s="49">
        <v>0</v>
      </c>
      <c r="J112" s="49">
        <v>0</v>
      </c>
      <c r="K112" s="10"/>
    </row>
    <row r="113" spans="1:11" s="33" customFormat="1" ht="15.75" x14ac:dyDescent="0.25">
      <c r="A113" s="73"/>
      <c r="B113" s="76" t="s">
        <v>13</v>
      </c>
      <c r="C113" s="73"/>
      <c r="D113" s="49">
        <v>60835.7</v>
      </c>
      <c r="E113" s="49">
        <v>0</v>
      </c>
      <c r="F113" s="49">
        <v>0</v>
      </c>
      <c r="G113" s="27">
        <v>60835.7</v>
      </c>
      <c r="H113" s="49">
        <v>0</v>
      </c>
      <c r="I113" s="49">
        <v>0</v>
      </c>
      <c r="J113" s="49">
        <v>0</v>
      </c>
      <c r="K113" s="10"/>
    </row>
    <row r="114" spans="1:11" s="33" customFormat="1" ht="15.75" x14ac:dyDescent="0.25">
      <c r="A114" s="73"/>
      <c r="B114" s="76" t="s">
        <v>14</v>
      </c>
      <c r="C114" s="73"/>
      <c r="D114" s="49">
        <v>26072.61</v>
      </c>
      <c r="E114" s="49">
        <v>0</v>
      </c>
      <c r="F114" s="49">
        <v>0</v>
      </c>
      <c r="G114" s="27">
        <v>26072.61</v>
      </c>
      <c r="H114" s="49">
        <v>0</v>
      </c>
      <c r="I114" s="49">
        <v>0</v>
      </c>
      <c r="J114" s="49">
        <v>0</v>
      </c>
      <c r="K114" s="10"/>
    </row>
    <row r="115" spans="1:11" s="33" customFormat="1" ht="45.75" x14ac:dyDescent="0.25">
      <c r="A115" s="73"/>
      <c r="B115" s="76" t="s">
        <v>40</v>
      </c>
      <c r="C115" s="73"/>
      <c r="D115" s="49">
        <v>26072.61</v>
      </c>
      <c r="E115" s="49">
        <v>0</v>
      </c>
      <c r="F115" s="49">
        <v>0</v>
      </c>
      <c r="G115" s="27">
        <v>26072.61</v>
      </c>
      <c r="H115" s="49">
        <v>0</v>
      </c>
      <c r="I115" s="49">
        <v>0</v>
      </c>
      <c r="J115" s="49">
        <v>0</v>
      </c>
      <c r="K115" s="10"/>
    </row>
    <row r="116" spans="1:11" s="33" customFormat="1" ht="15.75" x14ac:dyDescent="0.25">
      <c r="A116" s="73"/>
      <c r="B116" s="76" t="s">
        <v>16</v>
      </c>
      <c r="C116" s="73"/>
      <c r="D116" s="49">
        <v>0</v>
      </c>
      <c r="E116" s="49">
        <v>0</v>
      </c>
      <c r="F116" s="49">
        <v>0</v>
      </c>
      <c r="G116" s="27">
        <v>0</v>
      </c>
      <c r="H116" s="49">
        <v>0</v>
      </c>
      <c r="I116" s="49">
        <v>0</v>
      </c>
      <c r="J116" s="49">
        <v>0</v>
      </c>
      <c r="K116" s="10"/>
    </row>
    <row r="117" spans="1:11" ht="15.75" x14ac:dyDescent="0.25">
      <c r="F117" s="3"/>
      <c r="G117" s="28"/>
    </row>
    <row r="118" spans="1:11" ht="15.75" x14ac:dyDescent="0.25">
      <c r="F118" s="3"/>
      <c r="G118" s="28"/>
    </row>
    <row r="119" spans="1:11" ht="15.75" x14ac:dyDescent="0.25">
      <c r="A119" s="60"/>
      <c r="B119" s="61" t="s">
        <v>64</v>
      </c>
      <c r="C119" s="60"/>
      <c r="D119" s="62"/>
      <c r="E119" s="62"/>
      <c r="F119" s="3"/>
      <c r="G119" s="28"/>
    </row>
    <row r="120" spans="1:11" ht="15.6" customHeight="1" x14ac:dyDescent="0.25">
      <c r="A120" s="112" t="s">
        <v>72</v>
      </c>
      <c r="B120" s="112"/>
      <c r="C120" s="112"/>
      <c r="D120" s="112"/>
      <c r="E120" s="112"/>
      <c r="F120" s="3"/>
      <c r="G120" s="28"/>
    </row>
    <row r="121" spans="1:11" ht="15.75" x14ac:dyDescent="0.25">
      <c r="A121" s="112"/>
      <c r="B121" s="112"/>
      <c r="C121" s="112"/>
      <c r="D121" s="112"/>
      <c r="E121" s="112"/>
      <c r="F121" s="3"/>
      <c r="G121" s="28"/>
    </row>
    <row r="122" spans="1:11" ht="15.6" customHeight="1" x14ac:dyDescent="0.25">
      <c r="A122" s="112" t="s">
        <v>73</v>
      </c>
      <c r="B122" s="112"/>
      <c r="C122" s="112"/>
      <c r="D122" s="112"/>
      <c r="E122" s="112"/>
      <c r="F122" s="3"/>
      <c r="G122" s="28"/>
    </row>
    <row r="123" spans="1:11" ht="15.75" x14ac:dyDescent="0.25">
      <c r="A123" s="112"/>
      <c r="B123" s="112"/>
      <c r="C123" s="112"/>
      <c r="D123" s="112"/>
      <c r="E123" s="112"/>
      <c r="F123" s="3"/>
      <c r="G123" s="28"/>
    </row>
    <row r="124" spans="1:11" ht="15.75" x14ac:dyDescent="0.25">
      <c r="A124" s="112"/>
      <c r="B124" s="112"/>
      <c r="C124" s="112"/>
      <c r="D124" s="112"/>
      <c r="E124" s="112"/>
      <c r="F124" s="3"/>
      <c r="G124" s="28"/>
    </row>
    <row r="125" spans="1:11" ht="15.75" x14ac:dyDescent="0.25">
      <c r="A125" s="38"/>
      <c r="B125" s="38"/>
      <c r="C125" s="38"/>
      <c r="D125" s="38"/>
      <c r="E125" s="39"/>
      <c r="F125" s="3"/>
      <c r="G125" s="28"/>
    </row>
    <row r="126" spans="1:11" ht="33.75" customHeight="1" x14ac:dyDescent="0.25">
      <c r="A126" s="95" t="s">
        <v>37</v>
      </c>
      <c r="B126" s="95" t="s">
        <v>65</v>
      </c>
      <c r="C126" s="97" t="s">
        <v>66</v>
      </c>
      <c r="D126" s="98"/>
      <c r="E126" s="99"/>
      <c r="F126" s="3"/>
      <c r="G126" s="28"/>
    </row>
    <row r="127" spans="1:11" ht="15.75" x14ac:dyDescent="0.25">
      <c r="A127" s="96"/>
      <c r="B127" s="96"/>
      <c r="C127" s="93" t="s">
        <v>67</v>
      </c>
      <c r="D127" s="55" t="s">
        <v>68</v>
      </c>
      <c r="E127" s="34" t="s">
        <v>69</v>
      </c>
      <c r="F127" s="3"/>
      <c r="G127" s="28"/>
    </row>
    <row r="128" spans="1:11" ht="15.75" x14ac:dyDescent="0.25">
      <c r="A128" s="96"/>
      <c r="B128" s="96"/>
      <c r="C128" s="93"/>
      <c r="D128" s="56" t="s">
        <v>70</v>
      </c>
      <c r="E128" s="35" t="s">
        <v>71</v>
      </c>
      <c r="G128" s="28"/>
    </row>
    <row r="129" spans="1:7" ht="30.75" x14ac:dyDescent="0.25">
      <c r="A129" s="36"/>
      <c r="B129" s="37" t="s">
        <v>11</v>
      </c>
      <c r="C129" s="59">
        <f>C130+C131+C132+C134</f>
        <v>151437.85999999999</v>
      </c>
      <c r="D129" s="40">
        <f>D130+D131+D132+D134</f>
        <v>51123.595000000001</v>
      </c>
      <c r="E129" s="59">
        <f>E130+E131+E132+E134</f>
        <v>58218.647499999999</v>
      </c>
      <c r="G129" s="28"/>
    </row>
    <row r="130" spans="1:7" ht="15.75" x14ac:dyDescent="0.25">
      <c r="A130" s="41"/>
      <c r="B130" s="37" t="s">
        <v>12</v>
      </c>
      <c r="C130" s="49">
        <f t="shared" ref="C130:E131" si="48">C136+C142+C149+C156+C162+C168+C174+C180+C186+C192+C198+C204+C210+C216+C222</f>
        <v>0</v>
      </c>
      <c r="D130" s="46">
        <f t="shared" si="48"/>
        <v>0</v>
      </c>
      <c r="E130" s="49">
        <f t="shared" si="48"/>
        <v>0</v>
      </c>
      <c r="G130" s="28"/>
    </row>
    <row r="131" spans="1:7" ht="15.75" x14ac:dyDescent="0.25">
      <c r="A131" s="41"/>
      <c r="B131" s="37" t="s">
        <v>13</v>
      </c>
      <c r="C131" s="49">
        <f t="shared" si="48"/>
        <v>80829.100000000006</v>
      </c>
      <c r="D131" s="46">
        <f t="shared" si="48"/>
        <v>19993.400000000001</v>
      </c>
      <c r="E131" s="49">
        <f t="shared" si="48"/>
        <v>19993.400000000001</v>
      </c>
      <c r="G131" s="28"/>
    </row>
    <row r="132" spans="1:7" ht="15.75" x14ac:dyDescent="0.25">
      <c r="A132" s="41"/>
      <c r="B132" s="37" t="s">
        <v>14</v>
      </c>
      <c r="C132" s="49">
        <f>C138+C144+C151+C158+C164+C170+C176+C182+C188+C194+C200+C206+C212+C218+C224</f>
        <v>69358.759999999995</v>
      </c>
      <c r="D132" s="46">
        <f>D138+D144+D151+D158+D164+D170+D176+D182+D188+D194+D200+D206+D212+D218+D224</f>
        <v>30505.195</v>
      </c>
      <c r="E132" s="46">
        <f>E138+E144+E151+E158+E170+E176+E182+E188+E200+E206+E212+E218+E224</f>
        <v>37287.747499999998</v>
      </c>
    </row>
    <row r="133" spans="1:7" ht="45.75" x14ac:dyDescent="0.25">
      <c r="A133" s="41"/>
      <c r="B133" s="58" t="s">
        <v>15</v>
      </c>
      <c r="C133" s="49">
        <f>C139+C145+C152+C159+C165+C171+C177+C183+C189+C195+C201+C207+C213+C219+C225</f>
        <v>28072.010000000002</v>
      </c>
      <c r="D133" s="49">
        <f>D139+D145+D152+D159+D165+D171+D177+D183+D189+D195+D201+D207+D213+D219+D225</f>
        <v>1999.4</v>
      </c>
      <c r="E133" s="46">
        <f>E139+E145+E152+E159+E165+E171+E177+E183+E189+E195+E201+E207+E213+E219+E225</f>
        <v>1999.4</v>
      </c>
    </row>
    <row r="134" spans="1:7" ht="15.75" x14ac:dyDescent="0.25">
      <c r="A134" s="54"/>
      <c r="B134" s="50" t="s">
        <v>16</v>
      </c>
      <c r="C134" s="49">
        <f>C140+C147+C154+C160+C166+C172+C178+C184+C190+C196+C202+C208+C214+C220+C226</f>
        <v>1250</v>
      </c>
      <c r="D134" s="46">
        <f>D140+D147+D154+D160+D166+D172+D178+D184+D190+D196+D202+D208+D214+D220+D226</f>
        <v>625</v>
      </c>
      <c r="E134" s="46">
        <f>E140+E147+E154+E160+E166+E172+E178+E184+E190+E196+E202+E208+E214+E220+E226</f>
        <v>937.5</v>
      </c>
    </row>
    <row r="135" spans="1:7" ht="90" x14ac:dyDescent="0.25">
      <c r="A135" s="53" t="s">
        <v>1</v>
      </c>
      <c r="B135" s="36" t="s">
        <v>17</v>
      </c>
      <c r="C135" s="49">
        <f>C138+C136+C137</f>
        <v>2896.85</v>
      </c>
      <c r="D135" s="46">
        <f>D136+D137+D138+D139+D140</f>
        <v>1448.425</v>
      </c>
      <c r="E135" s="49">
        <f>E136+E137+E138+E139+E140</f>
        <v>2172.6374999999998</v>
      </c>
    </row>
    <row r="136" spans="1:7" ht="15.75" x14ac:dyDescent="0.25">
      <c r="A136" s="54"/>
      <c r="B136" s="58" t="s">
        <v>12</v>
      </c>
      <c r="C136" s="49">
        <f>G20</f>
        <v>0</v>
      </c>
      <c r="D136" s="46">
        <v>0</v>
      </c>
      <c r="E136" s="49">
        <v>0</v>
      </c>
    </row>
    <row r="137" spans="1:7" ht="15.75" x14ac:dyDescent="0.25">
      <c r="A137" s="54"/>
      <c r="B137" s="58" t="s">
        <v>13</v>
      </c>
      <c r="C137" s="49">
        <f>G21</f>
        <v>0</v>
      </c>
      <c r="D137" s="46">
        <v>0</v>
      </c>
      <c r="E137" s="49">
        <v>0</v>
      </c>
    </row>
    <row r="138" spans="1:7" ht="15.75" x14ac:dyDescent="0.25">
      <c r="A138" s="55"/>
      <c r="B138" s="57" t="s">
        <v>14</v>
      </c>
      <c r="C138" s="51">
        <f>G22</f>
        <v>2896.85</v>
      </c>
      <c r="D138" s="51">
        <f>C138*0.5</f>
        <v>1448.425</v>
      </c>
      <c r="E138" s="51">
        <f>C138*0.75</f>
        <v>2172.6374999999998</v>
      </c>
    </row>
    <row r="139" spans="1:7" ht="45.75" x14ac:dyDescent="0.25">
      <c r="A139" s="54"/>
      <c r="B139" s="58" t="s">
        <v>15</v>
      </c>
      <c r="C139" s="49">
        <f>G23</f>
        <v>0</v>
      </c>
      <c r="D139" s="46">
        <v>0</v>
      </c>
      <c r="E139" s="46">
        <v>0</v>
      </c>
    </row>
    <row r="140" spans="1:7" ht="15.75" x14ac:dyDescent="0.25">
      <c r="A140" s="54"/>
      <c r="B140" s="58" t="s">
        <v>16</v>
      </c>
      <c r="C140" s="49">
        <f>G24</f>
        <v>0</v>
      </c>
      <c r="D140" s="46">
        <v>0</v>
      </c>
      <c r="E140" s="49">
        <v>0</v>
      </c>
      <c r="F140" s="19"/>
    </row>
    <row r="141" spans="1:7" ht="45.75" x14ac:dyDescent="0.25">
      <c r="A141" s="53" t="s">
        <v>2</v>
      </c>
      <c r="B141" s="58" t="s">
        <v>19</v>
      </c>
      <c r="C141" s="49">
        <f>C142+C143+C144</f>
        <v>593</v>
      </c>
      <c r="D141" s="46">
        <f>D142+D143+D144+D145+D147</f>
        <v>50</v>
      </c>
      <c r="E141" s="46">
        <f>E142+E143+E144+E145+E147</f>
        <v>444.75</v>
      </c>
    </row>
    <row r="142" spans="1:7" ht="15.75" x14ac:dyDescent="0.25">
      <c r="A142" s="54"/>
      <c r="B142" s="58" t="s">
        <v>12</v>
      </c>
      <c r="C142" s="49">
        <f>G26</f>
        <v>0</v>
      </c>
      <c r="D142" s="46">
        <v>0</v>
      </c>
      <c r="E142" s="49">
        <v>0</v>
      </c>
    </row>
    <row r="143" spans="1:7" ht="15.75" x14ac:dyDescent="0.25">
      <c r="A143" s="54"/>
      <c r="B143" s="58" t="s">
        <v>13</v>
      </c>
      <c r="C143" s="49">
        <f>G27</f>
        <v>0</v>
      </c>
      <c r="D143" s="46">
        <v>0</v>
      </c>
      <c r="E143" s="49">
        <v>0</v>
      </c>
    </row>
    <row r="144" spans="1:7" ht="15.75" x14ac:dyDescent="0.25">
      <c r="A144" s="54"/>
      <c r="B144" s="58" t="s">
        <v>14</v>
      </c>
      <c r="C144" s="49">
        <f>G28</f>
        <v>593</v>
      </c>
      <c r="D144" s="49">
        <v>50</v>
      </c>
      <c r="E144" s="49">
        <f>C144*0.75</f>
        <v>444.75</v>
      </c>
    </row>
    <row r="145" spans="1:5" x14ac:dyDescent="0.25">
      <c r="A145" s="106"/>
      <c r="B145" s="113" t="s">
        <v>15</v>
      </c>
      <c r="C145" s="78">
        <f>G29</f>
        <v>0</v>
      </c>
      <c r="D145" s="110">
        <v>0</v>
      </c>
      <c r="E145" s="110">
        <v>0</v>
      </c>
    </row>
    <row r="146" spans="1:5" x14ac:dyDescent="0.25">
      <c r="A146" s="107"/>
      <c r="B146" s="113"/>
      <c r="C146" s="79"/>
      <c r="D146" s="111"/>
      <c r="E146" s="111"/>
    </row>
    <row r="147" spans="1:5" ht="15.75" x14ac:dyDescent="0.25">
      <c r="A147" s="54"/>
      <c r="B147" s="58" t="s">
        <v>16</v>
      </c>
      <c r="C147" s="49">
        <f>G31</f>
        <v>0</v>
      </c>
      <c r="D147" s="46">
        <v>0</v>
      </c>
      <c r="E147" s="49">
        <v>0</v>
      </c>
    </row>
    <row r="148" spans="1:5" ht="60" x14ac:dyDescent="0.25">
      <c r="A148" s="53" t="s">
        <v>5</v>
      </c>
      <c r="B148" s="48" t="s">
        <v>20</v>
      </c>
      <c r="C148" s="49">
        <f>C149+C150+C151</f>
        <v>3187.63</v>
      </c>
      <c r="D148" s="46">
        <f>D149+D150+D151</f>
        <v>1593.8150000000001</v>
      </c>
      <c r="E148" s="46">
        <f>E149+E150+E151+E152+E154</f>
        <v>2390.7224999999999</v>
      </c>
    </row>
    <row r="149" spans="1:5" ht="15.75" x14ac:dyDescent="0.25">
      <c r="A149" s="54"/>
      <c r="B149" s="58" t="s">
        <v>12</v>
      </c>
      <c r="C149" s="49">
        <f>G33</f>
        <v>0</v>
      </c>
      <c r="D149" s="46">
        <v>0</v>
      </c>
      <c r="E149" s="49">
        <v>0</v>
      </c>
    </row>
    <row r="150" spans="1:5" ht="15.75" x14ac:dyDescent="0.25">
      <c r="A150" s="54"/>
      <c r="B150" s="58" t="s">
        <v>13</v>
      </c>
      <c r="C150" s="49">
        <f>G34</f>
        <v>0</v>
      </c>
      <c r="D150" s="46">
        <v>0</v>
      </c>
      <c r="E150" s="49">
        <v>0</v>
      </c>
    </row>
    <row r="151" spans="1:5" ht="15.75" x14ac:dyDescent="0.25">
      <c r="A151" s="44"/>
      <c r="B151" s="43" t="s">
        <v>14</v>
      </c>
      <c r="C151" s="49">
        <f>G35</f>
        <v>3187.63</v>
      </c>
      <c r="D151" s="49">
        <f>C151*0.5</f>
        <v>1593.8150000000001</v>
      </c>
      <c r="E151" s="49">
        <f>C151*0.75</f>
        <v>2390.7224999999999</v>
      </c>
    </row>
    <row r="152" spans="1:5" x14ac:dyDescent="0.25">
      <c r="A152" s="106"/>
      <c r="B152" s="108" t="s">
        <v>15</v>
      </c>
      <c r="C152" s="78">
        <f>G36</f>
        <v>0</v>
      </c>
      <c r="D152" s="110">
        <v>0</v>
      </c>
      <c r="E152" s="110">
        <v>0</v>
      </c>
    </row>
    <row r="153" spans="1:5" x14ac:dyDescent="0.25">
      <c r="A153" s="107"/>
      <c r="B153" s="109"/>
      <c r="C153" s="79"/>
      <c r="D153" s="111"/>
      <c r="E153" s="111"/>
    </row>
    <row r="154" spans="1:5" ht="15.75" x14ac:dyDescent="0.25">
      <c r="A154" s="54"/>
      <c r="B154" s="57" t="s">
        <v>16</v>
      </c>
      <c r="C154" s="49">
        <f>G38</f>
        <v>0</v>
      </c>
      <c r="D154" s="46">
        <v>0</v>
      </c>
      <c r="E154" s="49">
        <v>0</v>
      </c>
    </row>
    <row r="155" spans="1:5" ht="30.75" x14ac:dyDescent="0.25">
      <c r="A155" s="53" t="s">
        <v>22</v>
      </c>
      <c r="B155" s="47" t="s">
        <v>42</v>
      </c>
      <c r="C155" s="49">
        <f>C156+C157+C158</f>
        <v>25785.64</v>
      </c>
      <c r="D155" s="46">
        <f>G39</f>
        <v>25785.64</v>
      </c>
      <c r="E155" s="46">
        <f>D155</f>
        <v>25785.64</v>
      </c>
    </row>
    <row r="156" spans="1:5" ht="15.75" x14ac:dyDescent="0.25">
      <c r="A156" s="54"/>
      <c r="B156" s="58" t="s">
        <v>12</v>
      </c>
      <c r="C156" s="49">
        <f>G40</f>
        <v>0</v>
      </c>
      <c r="D156" s="46">
        <f>G40</f>
        <v>0</v>
      </c>
      <c r="E156" s="49">
        <v>0</v>
      </c>
    </row>
    <row r="157" spans="1:5" ht="15.75" x14ac:dyDescent="0.25">
      <c r="A157" s="54"/>
      <c r="B157" s="58" t="s">
        <v>13</v>
      </c>
      <c r="C157" s="49">
        <f>G41</f>
        <v>19993.400000000001</v>
      </c>
      <c r="D157" s="46">
        <f>C157</f>
        <v>19993.400000000001</v>
      </c>
      <c r="E157" s="49">
        <f>D157</f>
        <v>19993.400000000001</v>
      </c>
    </row>
    <row r="158" spans="1:5" ht="15.75" x14ac:dyDescent="0.25">
      <c r="A158" s="44"/>
      <c r="B158" s="43" t="s">
        <v>14</v>
      </c>
      <c r="C158" s="49">
        <f>G42</f>
        <v>5792.24</v>
      </c>
      <c r="D158" s="49">
        <f>C158</f>
        <v>5792.24</v>
      </c>
      <c r="E158" s="49">
        <f>C158</f>
        <v>5792.24</v>
      </c>
    </row>
    <row r="159" spans="1:5" ht="45.75" x14ac:dyDescent="0.25">
      <c r="A159" s="54"/>
      <c r="B159" s="58" t="s">
        <v>15</v>
      </c>
      <c r="C159" s="49">
        <f>G43</f>
        <v>1999.4</v>
      </c>
      <c r="D159" s="49">
        <f>G43</f>
        <v>1999.4</v>
      </c>
      <c r="E159" s="46">
        <v>1999.4</v>
      </c>
    </row>
    <row r="160" spans="1:5" ht="15.75" x14ac:dyDescent="0.25">
      <c r="A160" s="54"/>
      <c r="B160" s="58" t="s">
        <v>16</v>
      </c>
      <c r="C160" s="49">
        <f>G44</f>
        <v>0</v>
      </c>
      <c r="D160" s="46">
        <f>G44</f>
        <v>0</v>
      </c>
      <c r="E160" s="49">
        <v>0</v>
      </c>
    </row>
    <row r="161" spans="1:5" ht="45" x14ac:dyDescent="0.25">
      <c r="A161" s="53" t="s">
        <v>23</v>
      </c>
      <c r="B161" s="48" t="s">
        <v>43</v>
      </c>
      <c r="C161" s="49">
        <f>C162+C163+C164</f>
        <v>0</v>
      </c>
      <c r="D161" s="46">
        <f>D162+D163+D164+D165+D166</f>
        <v>0</v>
      </c>
      <c r="E161" s="46">
        <f>E162+E163+E164+E165+E166</f>
        <v>0</v>
      </c>
    </row>
    <row r="162" spans="1:5" ht="15.75" x14ac:dyDescent="0.25">
      <c r="A162" s="54"/>
      <c r="B162" s="58" t="s">
        <v>12</v>
      </c>
      <c r="C162" s="49">
        <f>G46</f>
        <v>0</v>
      </c>
      <c r="D162" s="46">
        <v>0</v>
      </c>
      <c r="E162" s="49">
        <v>0</v>
      </c>
    </row>
    <row r="163" spans="1:5" ht="15.75" x14ac:dyDescent="0.25">
      <c r="A163" s="54"/>
      <c r="B163" s="58" t="s">
        <v>13</v>
      </c>
      <c r="C163" s="49">
        <f>G47</f>
        <v>0</v>
      </c>
      <c r="D163" s="46">
        <v>0</v>
      </c>
      <c r="E163" s="49">
        <v>0</v>
      </c>
    </row>
    <row r="164" spans="1:5" ht="15.75" x14ac:dyDescent="0.25">
      <c r="A164" s="54"/>
      <c r="B164" s="58" t="s">
        <v>14</v>
      </c>
      <c r="C164" s="49">
        <f>G48</f>
        <v>0</v>
      </c>
      <c r="D164" s="46">
        <v>0</v>
      </c>
      <c r="E164" s="49">
        <v>0</v>
      </c>
    </row>
    <row r="165" spans="1:5" ht="45.75" x14ac:dyDescent="0.25">
      <c r="A165" s="54"/>
      <c r="B165" s="58" t="s">
        <v>15</v>
      </c>
      <c r="C165" s="49">
        <f>G49</f>
        <v>0</v>
      </c>
      <c r="D165" s="46">
        <v>0</v>
      </c>
      <c r="E165" s="46">
        <v>0</v>
      </c>
    </row>
    <row r="166" spans="1:5" ht="15.75" x14ac:dyDescent="0.25">
      <c r="A166" s="54"/>
      <c r="B166" s="58" t="s">
        <v>16</v>
      </c>
      <c r="C166" s="49">
        <f>G50</f>
        <v>0</v>
      </c>
      <c r="D166" s="46">
        <v>0</v>
      </c>
      <c r="E166" s="49">
        <v>0</v>
      </c>
    </row>
    <row r="167" spans="1:5" ht="60" x14ac:dyDescent="0.25">
      <c r="A167" s="53" t="s">
        <v>24</v>
      </c>
      <c r="B167" s="48" t="s">
        <v>26</v>
      </c>
      <c r="C167" s="49">
        <f>C168+C169+C170+C172</f>
        <v>6558.74</v>
      </c>
      <c r="D167" s="46">
        <f>D168+D169+D170+D171+D172</f>
        <v>3279.37</v>
      </c>
      <c r="E167" s="46">
        <f>E168+E169+E170+E171+E172</f>
        <v>4919.0550000000003</v>
      </c>
    </row>
    <row r="168" spans="1:5" ht="15.75" x14ac:dyDescent="0.25">
      <c r="A168" s="54"/>
      <c r="B168" s="58" t="s">
        <v>12</v>
      </c>
      <c r="C168" s="49">
        <f>G52</f>
        <v>0</v>
      </c>
      <c r="D168" s="46">
        <v>0</v>
      </c>
      <c r="E168" s="49">
        <v>0</v>
      </c>
    </row>
    <row r="169" spans="1:5" ht="15.75" x14ac:dyDescent="0.25">
      <c r="A169" s="54"/>
      <c r="B169" s="58" t="s">
        <v>13</v>
      </c>
      <c r="C169" s="49">
        <f>G53</f>
        <v>0</v>
      </c>
      <c r="D169" s="46">
        <v>0</v>
      </c>
      <c r="E169" s="49">
        <v>0</v>
      </c>
    </row>
    <row r="170" spans="1:5" ht="15.75" x14ac:dyDescent="0.25">
      <c r="A170" s="44"/>
      <c r="B170" s="43" t="s">
        <v>14</v>
      </c>
      <c r="C170" s="49">
        <f>G54</f>
        <v>5308.74</v>
      </c>
      <c r="D170" s="49">
        <f>C170*0.5</f>
        <v>2654.37</v>
      </c>
      <c r="E170" s="49">
        <f>C170*0.75</f>
        <v>3981.5549999999998</v>
      </c>
    </row>
    <row r="171" spans="1:5" ht="45.75" x14ac:dyDescent="0.25">
      <c r="A171" s="54"/>
      <c r="B171" s="57" t="s">
        <v>15</v>
      </c>
      <c r="C171" s="49">
        <f>G55</f>
        <v>0</v>
      </c>
      <c r="D171" s="46">
        <v>0</v>
      </c>
      <c r="E171" s="46">
        <v>0</v>
      </c>
    </row>
    <row r="172" spans="1:5" ht="15.75" x14ac:dyDescent="0.25">
      <c r="A172" s="54"/>
      <c r="B172" s="58" t="s">
        <v>16</v>
      </c>
      <c r="C172" s="49">
        <f>G56</f>
        <v>1250</v>
      </c>
      <c r="D172" s="46">
        <f>C172*0.5</f>
        <v>625</v>
      </c>
      <c r="E172" s="49">
        <f>C172*0.75</f>
        <v>937.5</v>
      </c>
    </row>
    <row r="173" spans="1:5" ht="60.75" x14ac:dyDescent="0.25">
      <c r="A173" s="53" t="s">
        <v>25</v>
      </c>
      <c r="B173" s="58" t="s">
        <v>44</v>
      </c>
      <c r="C173" s="49">
        <f>C174+C175+C176</f>
        <v>205.3</v>
      </c>
      <c r="D173" s="46">
        <f>D174+D175+D176+D177+D178</f>
        <v>102.65</v>
      </c>
      <c r="E173" s="46">
        <f>E174+E175+E176+E177+E178</f>
        <v>205.3</v>
      </c>
    </row>
    <row r="174" spans="1:5" ht="15.75" x14ac:dyDescent="0.25">
      <c r="A174" s="54"/>
      <c r="B174" s="58" t="s">
        <v>12</v>
      </c>
      <c r="C174" s="49">
        <f>G58</f>
        <v>0</v>
      </c>
      <c r="D174" s="46">
        <v>0</v>
      </c>
      <c r="E174" s="49">
        <v>0</v>
      </c>
    </row>
    <row r="175" spans="1:5" ht="15.75" x14ac:dyDescent="0.25">
      <c r="A175" s="54"/>
      <c r="B175" s="58" t="s">
        <v>13</v>
      </c>
      <c r="C175" s="49">
        <f>G59</f>
        <v>0</v>
      </c>
      <c r="D175" s="46">
        <v>0</v>
      </c>
      <c r="E175" s="49">
        <v>0</v>
      </c>
    </row>
    <row r="176" spans="1:5" ht="15.75" x14ac:dyDescent="0.25">
      <c r="A176" s="54"/>
      <c r="B176" s="58" t="s">
        <v>14</v>
      </c>
      <c r="C176" s="49">
        <f>G60</f>
        <v>205.3</v>
      </c>
      <c r="D176" s="46">
        <f>C176*0.5</f>
        <v>102.65</v>
      </c>
      <c r="E176" s="49">
        <f>C176</f>
        <v>205.3</v>
      </c>
    </row>
    <row r="177" spans="1:5" ht="45.75" x14ac:dyDescent="0.25">
      <c r="A177" s="54"/>
      <c r="B177" s="58" t="s">
        <v>15</v>
      </c>
      <c r="C177" s="49"/>
      <c r="D177" s="46">
        <v>0</v>
      </c>
      <c r="E177" s="46">
        <v>0</v>
      </c>
    </row>
    <row r="178" spans="1:5" ht="15.75" x14ac:dyDescent="0.25">
      <c r="A178" s="54"/>
      <c r="B178" s="58" t="s">
        <v>16</v>
      </c>
      <c r="C178" s="49">
        <f>G68</f>
        <v>0</v>
      </c>
      <c r="D178" s="46">
        <v>0</v>
      </c>
      <c r="E178" s="49">
        <v>0</v>
      </c>
    </row>
    <row r="179" spans="1:5" ht="60.75" x14ac:dyDescent="0.25">
      <c r="A179" s="53" t="s">
        <v>28</v>
      </c>
      <c r="B179" s="58" t="s">
        <v>30</v>
      </c>
      <c r="C179" s="49">
        <f>C180+C181+C182</f>
        <v>470</v>
      </c>
      <c r="D179" s="46">
        <f>D180+D181+D182+D183+D184</f>
        <v>235</v>
      </c>
      <c r="E179" s="46">
        <f>E180+E181+E182+E183+E184</f>
        <v>470</v>
      </c>
    </row>
    <row r="180" spans="1:5" ht="15.75" x14ac:dyDescent="0.25">
      <c r="A180" s="54"/>
      <c r="B180" s="58" t="s">
        <v>12</v>
      </c>
      <c r="C180" s="49">
        <f>G64</f>
        <v>0</v>
      </c>
      <c r="D180" s="46">
        <v>0</v>
      </c>
      <c r="E180" s="49">
        <v>0</v>
      </c>
    </row>
    <row r="181" spans="1:5" ht="15.75" x14ac:dyDescent="0.25">
      <c r="A181" s="54"/>
      <c r="B181" s="58" t="s">
        <v>13</v>
      </c>
      <c r="C181" s="49">
        <f>G65</f>
        <v>0</v>
      </c>
      <c r="D181" s="46">
        <v>0</v>
      </c>
      <c r="E181" s="49">
        <v>0</v>
      </c>
    </row>
    <row r="182" spans="1:5" ht="15.75" x14ac:dyDescent="0.25">
      <c r="A182" s="54"/>
      <c r="B182" s="58" t="s">
        <v>14</v>
      </c>
      <c r="C182" s="49">
        <f>G66</f>
        <v>470</v>
      </c>
      <c r="D182" s="46">
        <f>C182*0.5</f>
        <v>235</v>
      </c>
      <c r="E182" s="49">
        <f>C182</f>
        <v>470</v>
      </c>
    </row>
    <row r="183" spans="1:5" ht="45.75" x14ac:dyDescent="0.25">
      <c r="A183" s="54"/>
      <c r="B183" s="58" t="s">
        <v>15</v>
      </c>
      <c r="C183" s="49">
        <f>G67</f>
        <v>0</v>
      </c>
      <c r="D183" s="46">
        <v>0</v>
      </c>
      <c r="E183" s="46">
        <v>0</v>
      </c>
    </row>
    <row r="184" spans="1:5" ht="15.75" x14ac:dyDescent="0.25">
      <c r="A184" s="54"/>
      <c r="B184" s="58" t="s">
        <v>16</v>
      </c>
      <c r="C184" s="49">
        <f>G68</f>
        <v>0</v>
      </c>
      <c r="D184" s="46">
        <v>0</v>
      </c>
      <c r="E184" s="49">
        <v>0</v>
      </c>
    </row>
    <row r="185" spans="1:5" ht="120.75" x14ac:dyDescent="0.25">
      <c r="A185" s="53" t="s">
        <v>29</v>
      </c>
      <c r="B185" s="43" t="s">
        <v>61</v>
      </c>
      <c r="C185" s="49">
        <f>C186+C187+C188</f>
        <v>12007.39</v>
      </c>
      <c r="D185" s="46">
        <f>D186+D187+D188+D189+D190</f>
        <v>6003.6949999999997</v>
      </c>
      <c r="E185" s="46">
        <f>E186+E187+E188+E189+E190</f>
        <v>9005.5424999999996</v>
      </c>
    </row>
    <row r="186" spans="1:5" ht="15.75" x14ac:dyDescent="0.25">
      <c r="A186" s="54"/>
      <c r="B186" s="58" t="s">
        <v>12</v>
      </c>
      <c r="C186" s="49">
        <f>G70</f>
        <v>0</v>
      </c>
      <c r="D186" s="46">
        <v>0</v>
      </c>
      <c r="E186" s="49">
        <v>0</v>
      </c>
    </row>
    <row r="187" spans="1:5" ht="15.75" x14ac:dyDescent="0.25">
      <c r="A187" s="54"/>
      <c r="B187" s="58" t="s">
        <v>13</v>
      </c>
      <c r="C187" s="49">
        <f>G71</f>
        <v>0</v>
      </c>
      <c r="D187" s="46">
        <v>0</v>
      </c>
      <c r="E187" s="49">
        <v>0</v>
      </c>
    </row>
    <row r="188" spans="1:5" ht="15.75" x14ac:dyDescent="0.25">
      <c r="A188" s="54"/>
      <c r="B188" s="58" t="s">
        <v>14</v>
      </c>
      <c r="C188" s="49">
        <f>G72</f>
        <v>12007.39</v>
      </c>
      <c r="D188" s="46">
        <f>C188*0.5</f>
        <v>6003.6949999999997</v>
      </c>
      <c r="E188" s="49">
        <f>C188*0.75</f>
        <v>9005.5424999999996</v>
      </c>
    </row>
    <row r="189" spans="1:5" ht="45.75" x14ac:dyDescent="0.25">
      <c r="A189" s="54"/>
      <c r="B189" s="58" t="s">
        <v>15</v>
      </c>
      <c r="C189" s="49">
        <f>G73</f>
        <v>0</v>
      </c>
      <c r="D189" s="46">
        <v>0</v>
      </c>
      <c r="E189" s="46">
        <v>0</v>
      </c>
    </row>
    <row r="190" spans="1:5" ht="15.75" x14ac:dyDescent="0.25">
      <c r="A190" s="54"/>
      <c r="B190" s="58" t="s">
        <v>16</v>
      </c>
      <c r="C190" s="49">
        <f>G74</f>
        <v>0</v>
      </c>
      <c r="D190" s="46">
        <v>0</v>
      </c>
      <c r="E190" s="49">
        <v>0</v>
      </c>
    </row>
    <row r="191" spans="1:5" ht="60.75" x14ac:dyDescent="0.25">
      <c r="A191" s="53" t="s">
        <v>31</v>
      </c>
      <c r="B191" s="58" t="s">
        <v>36</v>
      </c>
      <c r="C191" s="49">
        <f>C192+C193+C194</f>
        <v>0</v>
      </c>
      <c r="D191" s="46">
        <f>D192+D193+D194+D195+D196</f>
        <v>0</v>
      </c>
      <c r="E191" s="46">
        <f>E192+E193+E194+E195+E196</f>
        <v>0</v>
      </c>
    </row>
    <row r="192" spans="1:5" ht="15.75" x14ac:dyDescent="0.25">
      <c r="A192" s="54"/>
      <c r="B192" s="58" t="s">
        <v>12</v>
      </c>
      <c r="C192" s="49">
        <f>G76</f>
        <v>0</v>
      </c>
      <c r="D192" s="46">
        <v>0</v>
      </c>
      <c r="E192" s="49">
        <v>0</v>
      </c>
    </row>
    <row r="193" spans="1:5" ht="15.75" x14ac:dyDescent="0.25">
      <c r="A193" s="54"/>
      <c r="B193" s="58" t="s">
        <v>13</v>
      </c>
      <c r="C193" s="49">
        <f>G77</f>
        <v>0</v>
      </c>
      <c r="D193" s="46">
        <v>0</v>
      </c>
      <c r="E193" s="49">
        <v>0</v>
      </c>
    </row>
    <row r="194" spans="1:5" ht="15.75" x14ac:dyDescent="0.25">
      <c r="A194" s="54"/>
      <c r="B194" s="58" t="s">
        <v>14</v>
      </c>
      <c r="C194" s="49">
        <f>G78</f>
        <v>0</v>
      </c>
      <c r="D194" s="46">
        <v>0</v>
      </c>
      <c r="E194" s="49">
        <v>0</v>
      </c>
    </row>
    <row r="195" spans="1:5" ht="45.75" x14ac:dyDescent="0.25">
      <c r="A195" s="54"/>
      <c r="B195" s="58" t="s">
        <v>15</v>
      </c>
      <c r="C195" s="49">
        <f>G79</f>
        <v>0</v>
      </c>
      <c r="D195" s="46">
        <v>0</v>
      </c>
      <c r="E195" s="46">
        <v>0</v>
      </c>
    </row>
    <row r="196" spans="1:5" ht="15.75" x14ac:dyDescent="0.25">
      <c r="A196" s="54"/>
      <c r="B196" s="58" t="s">
        <v>16</v>
      </c>
      <c r="C196" s="49">
        <f>G80</f>
        <v>0</v>
      </c>
      <c r="D196" s="46">
        <v>0</v>
      </c>
      <c r="E196" s="49">
        <v>0</v>
      </c>
    </row>
    <row r="197" spans="1:5" ht="60.75" x14ac:dyDescent="0.25">
      <c r="A197" s="53" t="s">
        <v>32</v>
      </c>
      <c r="B197" s="47" t="s">
        <v>38</v>
      </c>
      <c r="C197" s="49">
        <f>C198+C199+C200</f>
        <v>0</v>
      </c>
      <c r="D197" s="46">
        <f>D198+D199+D200+D201+D202</f>
        <v>0</v>
      </c>
      <c r="E197" s="46">
        <f>E198+E199+E200+E201+E202</f>
        <v>0</v>
      </c>
    </row>
    <row r="198" spans="1:5" ht="15.75" x14ac:dyDescent="0.25">
      <c r="A198" s="54"/>
      <c r="B198" s="58" t="s">
        <v>12</v>
      </c>
      <c r="C198" s="49">
        <f>G82</f>
        <v>0</v>
      </c>
      <c r="D198" s="46">
        <v>0</v>
      </c>
      <c r="E198" s="49">
        <v>0</v>
      </c>
    </row>
    <row r="199" spans="1:5" ht="15.75" x14ac:dyDescent="0.25">
      <c r="A199" s="54"/>
      <c r="B199" s="58" t="s">
        <v>13</v>
      </c>
      <c r="C199" s="49">
        <f>G83</f>
        <v>0</v>
      </c>
      <c r="D199" s="46">
        <v>0</v>
      </c>
      <c r="E199" s="49">
        <v>0</v>
      </c>
    </row>
    <row r="200" spans="1:5" ht="15.75" x14ac:dyDescent="0.25">
      <c r="A200" s="54"/>
      <c r="B200" s="58" t="s">
        <v>14</v>
      </c>
      <c r="C200" s="49">
        <f>G84</f>
        <v>0</v>
      </c>
      <c r="D200" s="46">
        <v>0</v>
      </c>
      <c r="E200" s="49">
        <v>0</v>
      </c>
    </row>
    <row r="201" spans="1:5" ht="45.75" x14ac:dyDescent="0.25">
      <c r="A201" s="54"/>
      <c r="B201" s="58" t="s">
        <v>15</v>
      </c>
      <c r="C201" s="49">
        <f>G85</f>
        <v>0</v>
      </c>
      <c r="D201" s="46">
        <f>D202</f>
        <v>0</v>
      </c>
      <c r="E201" s="46">
        <f>E202</f>
        <v>0</v>
      </c>
    </row>
    <row r="202" spans="1:5" ht="15.75" x14ac:dyDescent="0.25">
      <c r="A202" s="54"/>
      <c r="B202" s="58" t="s">
        <v>16</v>
      </c>
      <c r="C202" s="49">
        <f>G86</f>
        <v>0</v>
      </c>
      <c r="D202" s="46">
        <v>0</v>
      </c>
      <c r="E202" s="49">
        <v>0</v>
      </c>
    </row>
    <row r="203" spans="1:5" ht="105.75" x14ac:dyDescent="0.25">
      <c r="A203" s="53" t="s">
        <v>33</v>
      </c>
      <c r="B203" s="58" t="s">
        <v>41</v>
      </c>
      <c r="C203" s="49">
        <f>C204+C205+C206</f>
        <v>400</v>
      </c>
      <c r="D203" s="46">
        <f>D204+D205+D206+D207+D208</f>
        <v>200</v>
      </c>
      <c r="E203" s="46">
        <f>E204+E205+E206+E207+E208</f>
        <v>400</v>
      </c>
    </row>
    <row r="204" spans="1:5" ht="15.75" x14ac:dyDescent="0.25">
      <c r="A204" s="54"/>
      <c r="B204" s="58" t="s">
        <v>12</v>
      </c>
      <c r="C204" s="49">
        <f>G88</f>
        <v>0</v>
      </c>
      <c r="D204" s="46">
        <v>0</v>
      </c>
      <c r="E204" s="49">
        <v>0</v>
      </c>
    </row>
    <row r="205" spans="1:5" ht="15.75" x14ac:dyDescent="0.25">
      <c r="A205" s="55"/>
      <c r="B205" s="57" t="s">
        <v>13</v>
      </c>
      <c r="C205" s="51">
        <f>G89</f>
        <v>0</v>
      </c>
      <c r="D205" s="52">
        <v>0</v>
      </c>
      <c r="E205" s="51">
        <v>0</v>
      </c>
    </row>
    <row r="206" spans="1:5" ht="15.75" x14ac:dyDescent="0.25">
      <c r="A206" s="54"/>
      <c r="B206" s="58" t="s">
        <v>14</v>
      </c>
      <c r="C206" s="49">
        <f>G90</f>
        <v>400</v>
      </c>
      <c r="D206" s="46">
        <v>200</v>
      </c>
      <c r="E206" s="49">
        <v>400</v>
      </c>
    </row>
    <row r="207" spans="1:5" ht="45.75" x14ac:dyDescent="0.25">
      <c r="A207" s="55"/>
      <c r="B207" s="57" t="s">
        <v>15</v>
      </c>
      <c r="C207" s="51">
        <f>G91</f>
        <v>0</v>
      </c>
      <c r="D207" s="52">
        <v>0</v>
      </c>
      <c r="E207" s="52">
        <v>0</v>
      </c>
    </row>
    <row r="208" spans="1:5" ht="15.75" x14ac:dyDescent="0.25">
      <c r="A208" s="54"/>
      <c r="B208" s="58" t="s">
        <v>16</v>
      </c>
      <c r="C208" s="49">
        <f>G92</f>
        <v>0</v>
      </c>
      <c r="D208" s="46">
        <v>0</v>
      </c>
      <c r="E208" s="49">
        <v>0</v>
      </c>
    </row>
    <row r="209" spans="1:5" ht="30.75" x14ac:dyDescent="0.25">
      <c r="A209" s="53" t="s">
        <v>34</v>
      </c>
      <c r="B209" s="58" t="s">
        <v>39</v>
      </c>
      <c r="C209" s="49">
        <f>C210+C211+C212+C213+C214</f>
        <v>0</v>
      </c>
      <c r="D209" s="46">
        <f>D210+D211+D212+D213+D214</f>
        <v>0</v>
      </c>
      <c r="E209" s="46">
        <f>E210+E211+E212+E213+E214</f>
        <v>0</v>
      </c>
    </row>
    <row r="210" spans="1:5" ht="15.75" x14ac:dyDescent="0.25">
      <c r="A210" s="54"/>
      <c r="B210" s="58" t="s">
        <v>12</v>
      </c>
      <c r="C210" s="49">
        <f>G94</f>
        <v>0</v>
      </c>
      <c r="D210" s="46">
        <v>0</v>
      </c>
      <c r="E210" s="49">
        <v>0</v>
      </c>
    </row>
    <row r="211" spans="1:5" ht="15.75" x14ac:dyDescent="0.25">
      <c r="A211" s="54"/>
      <c r="B211" s="58" t="s">
        <v>13</v>
      </c>
      <c r="C211" s="49">
        <f>G95</f>
        <v>0</v>
      </c>
      <c r="D211" s="46">
        <v>0</v>
      </c>
      <c r="E211" s="49">
        <v>0</v>
      </c>
    </row>
    <row r="212" spans="1:5" ht="15.75" x14ac:dyDescent="0.25">
      <c r="A212" s="54"/>
      <c r="B212" s="58" t="s">
        <v>14</v>
      </c>
      <c r="C212" s="49">
        <f>G96</f>
        <v>0</v>
      </c>
      <c r="D212" s="46">
        <v>0</v>
      </c>
      <c r="E212" s="49">
        <v>0</v>
      </c>
    </row>
    <row r="213" spans="1:5" ht="45.75" x14ac:dyDescent="0.25">
      <c r="A213" s="55"/>
      <c r="B213" s="57" t="s">
        <v>15</v>
      </c>
      <c r="C213" s="51">
        <f>G97</f>
        <v>0</v>
      </c>
      <c r="D213" s="52">
        <v>0</v>
      </c>
      <c r="E213" s="52">
        <v>0</v>
      </c>
    </row>
    <row r="214" spans="1:5" ht="15.75" x14ac:dyDescent="0.25">
      <c r="A214" s="54"/>
      <c r="B214" s="58" t="s">
        <v>16</v>
      </c>
      <c r="C214" s="49">
        <f>G98</f>
        <v>0</v>
      </c>
      <c r="D214" s="46">
        <v>0</v>
      </c>
      <c r="E214" s="49">
        <v>0</v>
      </c>
    </row>
    <row r="215" spans="1:5" ht="153.6" customHeight="1" x14ac:dyDescent="0.25">
      <c r="A215" s="42" t="s">
        <v>35</v>
      </c>
      <c r="B215" s="43" t="s">
        <v>62</v>
      </c>
      <c r="C215" s="49">
        <f>C216+C217+C218</f>
        <v>12425</v>
      </c>
      <c r="D215" s="49">
        <f>D216+D217+D218+D219+D220</f>
        <v>12425</v>
      </c>
      <c r="E215" s="49">
        <f>E216+E217+E218+E219+E220</f>
        <v>12425</v>
      </c>
    </row>
    <row r="216" spans="1:5" ht="15.75" x14ac:dyDescent="0.25">
      <c r="A216" s="44"/>
      <c r="B216" s="43" t="s">
        <v>12</v>
      </c>
      <c r="C216" s="49">
        <f>G100</f>
        <v>0</v>
      </c>
      <c r="D216" s="49">
        <v>0</v>
      </c>
      <c r="E216" s="49">
        <v>0</v>
      </c>
    </row>
    <row r="217" spans="1:5" ht="15.75" x14ac:dyDescent="0.25">
      <c r="A217" s="44"/>
      <c r="B217" s="43" t="s">
        <v>13</v>
      </c>
      <c r="C217" s="49">
        <f>G101</f>
        <v>0</v>
      </c>
      <c r="D217" s="49">
        <v>0</v>
      </c>
      <c r="E217" s="49">
        <v>0</v>
      </c>
    </row>
    <row r="218" spans="1:5" ht="15.75" x14ac:dyDescent="0.25">
      <c r="A218" s="44"/>
      <c r="B218" s="43" t="s">
        <v>14</v>
      </c>
      <c r="C218" s="49">
        <f>G102</f>
        <v>12425</v>
      </c>
      <c r="D218" s="49">
        <v>12425</v>
      </c>
      <c r="E218" s="49">
        <f>C218</f>
        <v>12425</v>
      </c>
    </row>
    <row r="219" spans="1:5" ht="45.75" x14ac:dyDescent="0.25">
      <c r="A219" s="34"/>
      <c r="B219" s="45" t="s">
        <v>40</v>
      </c>
      <c r="C219" s="51">
        <f>G103</f>
        <v>0</v>
      </c>
      <c r="D219" s="51">
        <v>0</v>
      </c>
      <c r="E219" s="51">
        <v>0</v>
      </c>
    </row>
    <row r="220" spans="1:5" ht="15.75" x14ac:dyDescent="0.25">
      <c r="A220" s="44"/>
      <c r="B220" s="43" t="s">
        <v>16</v>
      </c>
      <c r="C220" s="49">
        <f>G104</f>
        <v>0</v>
      </c>
      <c r="D220" s="49">
        <v>0</v>
      </c>
      <c r="E220" s="49">
        <v>0</v>
      </c>
    </row>
    <row r="221" spans="1:5" ht="90.75" x14ac:dyDescent="0.25">
      <c r="A221" s="42" t="s">
        <v>50</v>
      </c>
      <c r="B221" s="43" t="s">
        <v>74</v>
      </c>
      <c r="C221" s="49">
        <f>C222+C223+C224</f>
        <v>86908.31</v>
      </c>
      <c r="D221" s="49">
        <f>D222+D223+D224+D225+D226</f>
        <v>0</v>
      </c>
      <c r="E221" s="49">
        <f>E222+E223+E224+E225+E226</f>
        <v>0</v>
      </c>
    </row>
    <row r="222" spans="1:5" ht="15.75" x14ac:dyDescent="0.25">
      <c r="A222" s="44"/>
      <c r="B222" s="43" t="s">
        <v>12</v>
      </c>
      <c r="C222" s="49">
        <f>G106</f>
        <v>0</v>
      </c>
      <c r="D222" s="49">
        <v>0</v>
      </c>
      <c r="E222" s="49">
        <v>0</v>
      </c>
    </row>
    <row r="223" spans="1:5" ht="15.75" x14ac:dyDescent="0.25">
      <c r="A223" s="44"/>
      <c r="B223" s="43" t="s">
        <v>13</v>
      </c>
      <c r="C223" s="49">
        <f>G107</f>
        <v>60835.7</v>
      </c>
      <c r="D223" s="49">
        <v>0</v>
      </c>
      <c r="E223" s="49">
        <v>0</v>
      </c>
    </row>
    <row r="224" spans="1:5" ht="15.75" x14ac:dyDescent="0.25">
      <c r="A224" s="44"/>
      <c r="B224" s="43" t="s">
        <v>14</v>
      </c>
      <c r="C224" s="49">
        <f>G108</f>
        <v>26072.61</v>
      </c>
      <c r="D224" s="49">
        <v>0</v>
      </c>
      <c r="E224" s="49">
        <v>0</v>
      </c>
    </row>
    <row r="225" spans="1:5" ht="45.75" x14ac:dyDescent="0.25">
      <c r="A225" s="34"/>
      <c r="B225" s="45" t="s">
        <v>40</v>
      </c>
      <c r="C225" s="51">
        <v>26072.61</v>
      </c>
      <c r="D225" s="51">
        <v>0</v>
      </c>
      <c r="E225" s="51">
        <v>0</v>
      </c>
    </row>
    <row r="226" spans="1:5" ht="15.75" x14ac:dyDescent="0.25">
      <c r="A226" s="44"/>
      <c r="B226" s="43" t="s">
        <v>16</v>
      </c>
      <c r="C226" s="49">
        <f t="shared" ref="C226:C232" si="49">G110</f>
        <v>0</v>
      </c>
      <c r="D226" s="49">
        <v>0</v>
      </c>
      <c r="E226" s="49">
        <v>0</v>
      </c>
    </row>
    <row r="227" spans="1:5" s="33" customFormat="1" ht="105.75" x14ac:dyDescent="0.25">
      <c r="A227" s="72" t="s">
        <v>77</v>
      </c>
      <c r="B227" s="76" t="s">
        <v>76</v>
      </c>
      <c r="C227" s="49">
        <f t="shared" si="49"/>
        <v>86908.31</v>
      </c>
      <c r="D227" s="49">
        <v>0</v>
      </c>
      <c r="E227" s="49">
        <v>0</v>
      </c>
    </row>
    <row r="228" spans="1:5" s="33" customFormat="1" ht="15.75" x14ac:dyDescent="0.25">
      <c r="A228" s="73"/>
      <c r="B228" s="76" t="s">
        <v>12</v>
      </c>
      <c r="C228" s="49">
        <f t="shared" si="49"/>
        <v>0</v>
      </c>
      <c r="D228" s="49">
        <v>0</v>
      </c>
      <c r="E228" s="49">
        <v>0</v>
      </c>
    </row>
    <row r="229" spans="1:5" s="33" customFormat="1" ht="15.75" x14ac:dyDescent="0.25">
      <c r="A229" s="73"/>
      <c r="B229" s="76" t="s">
        <v>13</v>
      </c>
      <c r="C229" s="49">
        <f t="shared" si="49"/>
        <v>60835.7</v>
      </c>
      <c r="D229" s="49">
        <v>0</v>
      </c>
      <c r="E229" s="49">
        <v>0</v>
      </c>
    </row>
    <row r="230" spans="1:5" s="33" customFormat="1" ht="15.75" x14ac:dyDescent="0.25">
      <c r="A230" s="73"/>
      <c r="B230" s="76" t="s">
        <v>14</v>
      </c>
      <c r="C230" s="49">
        <f t="shared" si="49"/>
        <v>26072.61</v>
      </c>
      <c r="D230" s="49">
        <v>0</v>
      </c>
      <c r="E230" s="49">
        <v>0</v>
      </c>
    </row>
    <row r="231" spans="1:5" s="33" customFormat="1" ht="45.75" x14ac:dyDescent="0.25">
      <c r="A231" s="74"/>
      <c r="B231" s="75" t="s">
        <v>40</v>
      </c>
      <c r="C231" s="71">
        <f t="shared" si="49"/>
        <v>26072.61</v>
      </c>
      <c r="D231" s="71">
        <v>0</v>
      </c>
      <c r="E231" s="71">
        <v>0</v>
      </c>
    </row>
    <row r="232" spans="1:5" s="33" customFormat="1" ht="15.75" x14ac:dyDescent="0.25">
      <c r="A232" s="73"/>
      <c r="B232" s="76" t="s">
        <v>16</v>
      </c>
      <c r="C232" s="49">
        <f t="shared" si="49"/>
        <v>0</v>
      </c>
      <c r="D232" s="49">
        <v>0</v>
      </c>
      <c r="E232" s="49">
        <v>0</v>
      </c>
    </row>
  </sheetData>
  <mergeCells count="48">
    <mergeCell ref="C127:C128"/>
    <mergeCell ref="A120:E121"/>
    <mergeCell ref="A122:E124"/>
    <mergeCell ref="A145:A146"/>
    <mergeCell ref="B145:B146"/>
    <mergeCell ref="C145:C146"/>
    <mergeCell ref="D145:D146"/>
    <mergeCell ref="E145:E146"/>
    <mergeCell ref="A152:A153"/>
    <mergeCell ref="B152:B153"/>
    <mergeCell ref="C152:C153"/>
    <mergeCell ref="D152:D153"/>
    <mergeCell ref="E152:E153"/>
    <mergeCell ref="A5:B5"/>
    <mergeCell ref="A126:A128"/>
    <mergeCell ref="B126:B128"/>
    <mergeCell ref="C126:E126"/>
    <mergeCell ref="I1:K5"/>
    <mergeCell ref="K36:K37"/>
    <mergeCell ref="H29:H30"/>
    <mergeCell ref="I29:I30"/>
    <mergeCell ref="J29:J30"/>
    <mergeCell ref="K29:K30"/>
    <mergeCell ref="J36:J37"/>
    <mergeCell ref="H36:H37"/>
    <mergeCell ref="I36:I37"/>
    <mergeCell ref="A7:K7"/>
    <mergeCell ref="A8:K8"/>
    <mergeCell ref="A10:A12"/>
    <mergeCell ref="B10:B12"/>
    <mergeCell ref="C10:C12"/>
    <mergeCell ref="D10:J10"/>
    <mergeCell ref="K10:K12"/>
    <mergeCell ref="D11:D12"/>
    <mergeCell ref="F29:F30"/>
    <mergeCell ref="G29:G30"/>
    <mergeCell ref="A36:A37"/>
    <mergeCell ref="B36:B37"/>
    <mergeCell ref="C36:C37"/>
    <mergeCell ref="A29:A30"/>
    <mergeCell ref="B29:B30"/>
    <mergeCell ref="C29:C30"/>
    <mergeCell ref="D29:D30"/>
    <mergeCell ref="E29:E30"/>
    <mergeCell ref="D36:D37"/>
    <mergeCell ref="E36:E37"/>
    <mergeCell ref="F36:F37"/>
    <mergeCell ref="G36:G37"/>
  </mergeCells>
  <pageMargins left="0.70866141732283472" right="0.70866141732283472" top="0.74803149606299213" bottom="0.74803149606299213" header="0.31496062992125984" footer="0.31496062992125984"/>
  <pageSetup paperSize="9" scale="46" fitToHeight="4" orientation="portrait" useFirstPageNumber="1" r:id="rId1"/>
  <headerFooter differentFirst="1" alignWithMargins="0">
    <oddHeader>&amp;C&amp;P</oddHeader>
    <evenHeader>&amp;C2</evenHeader>
  </headerFooter>
  <rowBreaks count="2" manualBreakCount="2">
    <brk id="49" max="10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2025-08-19T11:26:43Z</dcterms:modified>
</cp:coreProperties>
</file>