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4" sheetId="1" r:id="rId1"/>
  </sheets>
  <definedNames>
    <definedName name="_xlnm._FilterDatabase" localSheetId="0" hidden="1">'РАЗДЕЛ 4'!$A$11:$Q$32</definedName>
    <definedName name="_xlnm.Print_Titles" localSheetId="0">'РАЗДЕЛ 4'!$11:$11</definedName>
    <definedName name="_xlnm.Print_Area" localSheetId="0">'РАЗДЕЛ 4'!$A$1:$U$59</definedName>
  </definedNames>
  <calcPr calcId="145621"/>
</workbook>
</file>

<file path=xl/calcChain.xml><?xml version="1.0" encoding="utf-8"?>
<calcChain xmlns="http://schemas.openxmlformats.org/spreadsheetml/2006/main">
  <c r="J56" i="1" l="1"/>
  <c r="J58" i="1"/>
  <c r="J55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8" i="1"/>
  <c r="J29" i="1"/>
  <c r="J30" i="1"/>
  <c r="J31" i="1"/>
  <c r="J32" i="1"/>
  <c r="J33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U59" i="1" l="1"/>
  <c r="T59" i="1"/>
  <c r="S59" i="1"/>
  <c r="U58" i="1"/>
  <c r="T58" i="1"/>
  <c r="S58" i="1"/>
  <c r="U57" i="1"/>
  <c r="U54" i="1" s="1"/>
  <c r="T57" i="1"/>
  <c r="S57" i="1"/>
  <c r="U56" i="1"/>
  <c r="T56" i="1"/>
  <c r="S56" i="1"/>
  <c r="U55" i="1"/>
  <c r="T55" i="1"/>
  <c r="S55" i="1"/>
  <c r="U48" i="1"/>
  <c r="T48" i="1"/>
  <c r="S48" i="1"/>
  <c r="U41" i="1"/>
  <c r="T41" i="1"/>
  <c r="S41" i="1"/>
  <c r="U34" i="1"/>
  <c r="T34" i="1"/>
  <c r="S34" i="1"/>
  <c r="U27" i="1"/>
  <c r="T27" i="1"/>
  <c r="S27" i="1"/>
  <c r="U20" i="1"/>
  <c r="T20" i="1"/>
  <c r="S20" i="1"/>
  <c r="U13" i="1"/>
  <c r="T13" i="1"/>
  <c r="S13" i="1"/>
  <c r="S54" i="1" l="1"/>
  <c r="T54" i="1"/>
  <c r="R59" i="1"/>
  <c r="Q59" i="1"/>
  <c r="J59" i="1" s="1"/>
  <c r="P59" i="1"/>
  <c r="O59" i="1"/>
  <c r="N59" i="1"/>
  <c r="M59" i="1"/>
  <c r="L59" i="1"/>
  <c r="K59" i="1"/>
  <c r="R58" i="1"/>
  <c r="Q58" i="1"/>
  <c r="P58" i="1"/>
  <c r="O58" i="1"/>
  <c r="N58" i="1"/>
  <c r="M58" i="1"/>
  <c r="L58" i="1"/>
  <c r="K58" i="1"/>
  <c r="G58" i="1"/>
  <c r="F58" i="1"/>
  <c r="R57" i="1"/>
  <c r="Q57" i="1"/>
  <c r="P57" i="1"/>
  <c r="O57" i="1"/>
  <c r="N57" i="1"/>
  <c r="M57" i="1"/>
  <c r="L57" i="1"/>
  <c r="K57" i="1"/>
  <c r="R56" i="1"/>
  <c r="Q56" i="1"/>
  <c r="P56" i="1"/>
  <c r="O56" i="1"/>
  <c r="N56" i="1"/>
  <c r="M56" i="1"/>
  <c r="L56" i="1"/>
  <c r="K56" i="1"/>
  <c r="R55" i="1"/>
  <c r="Q55" i="1"/>
  <c r="P55" i="1"/>
  <c r="P54" i="1" s="1"/>
  <c r="O55" i="1"/>
  <c r="N55" i="1"/>
  <c r="N54" i="1" s="1"/>
  <c r="M55" i="1"/>
  <c r="M54" i="1" s="1"/>
  <c r="L55" i="1"/>
  <c r="K55" i="1"/>
  <c r="G55" i="1"/>
  <c r="F55" i="1"/>
  <c r="O54" i="1"/>
  <c r="K54" i="1"/>
  <c r="I54" i="1"/>
  <c r="H54" i="1"/>
  <c r="G53" i="1"/>
  <c r="F53" i="1"/>
  <c r="G51" i="1"/>
  <c r="G48" i="1" s="1"/>
  <c r="F51" i="1"/>
  <c r="F48" i="1" s="1"/>
  <c r="R48" i="1"/>
  <c r="Q48" i="1"/>
  <c r="P48" i="1"/>
  <c r="O48" i="1"/>
  <c r="N48" i="1"/>
  <c r="M48" i="1"/>
  <c r="L48" i="1"/>
  <c r="K48" i="1"/>
  <c r="G46" i="1"/>
  <c r="F46" i="1"/>
  <c r="G44" i="1"/>
  <c r="G41" i="1" s="1"/>
  <c r="F44" i="1"/>
  <c r="F41" i="1" s="1"/>
  <c r="R41" i="1"/>
  <c r="Q41" i="1"/>
  <c r="P41" i="1"/>
  <c r="O41" i="1"/>
  <c r="N41" i="1"/>
  <c r="M41" i="1"/>
  <c r="L41" i="1"/>
  <c r="K41" i="1"/>
  <c r="G39" i="1"/>
  <c r="F39" i="1"/>
  <c r="F59" i="1" s="1"/>
  <c r="G37" i="1"/>
  <c r="G34" i="1" s="1"/>
  <c r="F37" i="1"/>
  <c r="R34" i="1"/>
  <c r="Q34" i="1"/>
  <c r="P34" i="1"/>
  <c r="O34" i="1"/>
  <c r="N34" i="1"/>
  <c r="M34" i="1"/>
  <c r="L34" i="1"/>
  <c r="K34" i="1"/>
  <c r="R27" i="1"/>
  <c r="Q27" i="1"/>
  <c r="P27" i="1"/>
  <c r="O27" i="1"/>
  <c r="N27" i="1"/>
  <c r="M27" i="1"/>
  <c r="L27" i="1"/>
  <c r="K27" i="1"/>
  <c r="R20" i="1"/>
  <c r="Q20" i="1"/>
  <c r="P20" i="1"/>
  <c r="O20" i="1"/>
  <c r="N20" i="1"/>
  <c r="M20" i="1"/>
  <c r="G23" i="1" s="1"/>
  <c r="L20" i="1"/>
  <c r="K20" i="1"/>
  <c r="R13" i="1"/>
  <c r="Q13" i="1"/>
  <c r="P13" i="1"/>
  <c r="O13" i="1"/>
  <c r="N13" i="1"/>
  <c r="M13" i="1"/>
  <c r="L13" i="1"/>
  <c r="J13" i="1" s="1"/>
  <c r="K13" i="1"/>
  <c r="G16" i="1" l="1"/>
  <c r="F16" i="1" s="1"/>
  <c r="F13" i="1" s="1"/>
  <c r="J34" i="1"/>
  <c r="Q54" i="1"/>
  <c r="J27" i="1"/>
  <c r="G29" i="1" s="1"/>
  <c r="R54" i="1"/>
  <c r="J57" i="1"/>
  <c r="G59" i="1"/>
  <c r="F34" i="1"/>
  <c r="G20" i="1"/>
  <c r="F23" i="1"/>
  <c r="F20" i="1" s="1"/>
  <c r="G13" i="1"/>
  <c r="L54" i="1"/>
  <c r="G57" i="1" l="1"/>
  <c r="J54" i="1"/>
  <c r="F29" i="1"/>
  <c r="F27" i="1" s="1"/>
  <c r="F57" i="1"/>
  <c r="G56" i="1"/>
  <c r="G54" i="1" s="1"/>
  <c r="G27" i="1"/>
  <c r="F56" i="1" l="1"/>
  <c r="F54" i="1" s="1"/>
</calcChain>
</file>

<file path=xl/sharedStrings.xml><?xml version="1.0" encoding="utf-8"?>
<sst xmlns="http://schemas.openxmlformats.org/spreadsheetml/2006/main" count="96" uniqueCount="50">
  <si>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</si>
  <si>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</si>
  <si>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(реконструк-ции)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</si>
  <si>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</si>
  <si>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</si>
  <si>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</si>
  <si>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</si>
  <si>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</si>
  <si>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</si>
  <si>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</si>
  <si>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</si>
  <si>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</si>
  <si>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Муници-пальная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</si>
  <si>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</si>
  <si>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</si>
  <si>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</si>
  <si>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</si>
  <si>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</si>
  <si>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</si>
  <si>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</si>
  <si>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</si>
  <si>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</si>
  <si>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Номер и наименование мероприятия в рамках которого осуществляется строительство объекта</t>
  </si>
  <si>
    <t>в том числе местный бюджет на условиях софинансирования</t>
  </si>
  <si>
    <t>ВСЕГО по программе</t>
  </si>
  <si>
    <t>Билимбай</t>
  </si>
  <si>
    <t>2029 год</t>
  </si>
  <si>
    <t>Всего по объекту, в том числе</t>
  </si>
  <si>
    <t>Крылосово</t>
  </si>
  <si>
    <t xml:space="preserve">Муниципальная программа «Развитие и модернизация жилищно-коммунального хозяйства, повышение энергетической эффективности городского округа Первоуральск на 2024-2029 годы»
</t>
  </si>
  <si>
    <t>апрельская Дума</t>
  </si>
  <si>
    <t>Базовый 2023 год</t>
  </si>
  <si>
    <t>Приложение 2                                                                                                                  УТВЕРЖДЕНА
постановлением Администрации       городского округа Первоуральск от ___ _________ 2024 года № ____</t>
  </si>
  <si>
    <t>1. Разработка проектно-сметной и рабочей документации и выполнение работ по строительству водовода из Галкинского карьера в Билимбаевский пруд городского округа Первоуральск</t>
  </si>
  <si>
    <t>к постановлению Администрации</t>
  </si>
  <si>
    <t>муниципального округа Первоуральск</t>
  </si>
  <si>
    <t>Приложение 4</t>
  </si>
  <si>
    <t>2030 год</t>
  </si>
  <si>
    <t>2. Строительство водовода из Билимбаевского пруда в Верхне-Шайтанское водохранилище</t>
  </si>
  <si>
    <t>3. Строительство Шишимо-Дарьинского источника водоснабжения</t>
  </si>
  <si>
    <t>4. Строительство скважины с разводящими сетями в п.Крылосово</t>
  </si>
  <si>
    <t>5. Строительство водопровода в д. Калата, с. Слобода, д. Старые Решеты</t>
  </si>
  <si>
    <t>6. Строительство 2-й нитки Нижне-Сергинского водовода</t>
  </si>
  <si>
    <t>муниципальный округ Первоуральск</t>
  </si>
  <si>
    <t>Уточнить</t>
  </si>
  <si>
    <t>2031 год</t>
  </si>
  <si>
    <t>2032 год</t>
  </si>
  <si>
    <t>2033 год</t>
  </si>
  <si>
    <t>Раздел 4. Перечень объектов капитального строительства (реконструкции) комплексной программы по повышению надежности и качества питьевого водоснабжения населению муниципального округа Первоуральск до 2033 года</t>
  </si>
  <si>
    <t>от 04.09.2025    № 2313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</si>
</sst>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sz val="9"/>
      <name val="Liberation Serif"/>
      <family val="1"/>
      <charset val="204"/>
    </font>
    <font>
      <b/>
      <sz val="9"/>
      <name val="Liberation Serif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5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2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/>
  </cellXfs>
  <cellStyles count="3">
    <cellStyle name="Обычный" xfId="0" builtinId="0"/>
    <cellStyle name="Обычный 13 2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"/>
  <sheetViews>
    <sheetView tabSelected="1" view="pageBreakPreview" zoomScaleNormal="100" zoomScaleSheetLayoutView="100" workbookViewId="0">
      <pane ySplit="11" topLeftCell="A12" activePane="bottomLeft" state="frozen"/>
      <selection activeCell="A2" sqref="A2"/>
      <selection pane="bottomLeft" activeCell="F10" sqref="F10"/>
    </sheetView>
  </sheetViews>
  <sheetFormatPr defaultRowHeight="15.75" x14ac:dyDescent="0.25"/>
  <cols>
    <col min="1" max="1" width="4.42578125" style="15" customWidth="1"/>
    <col min="2" max="2" width="36.7109375" style="15" customWidth="1"/>
    <col min="3" max="3" width="26.7109375" style="11" customWidth="1"/>
    <col min="4" max="4" width="13.5703125" style="11" customWidth="1"/>
    <col min="5" max="5" width="9.85546875" style="11" customWidth="1"/>
    <col min="6" max="6" width="13.85546875" style="11" customWidth="1"/>
    <col min="7" max="7" width="11" style="11" customWidth="1"/>
    <col min="8" max="8" width="6.85546875" style="11" customWidth="1"/>
    <col min="9" max="9" width="7.5703125" style="11" customWidth="1"/>
    <col min="10" max="10" width="12.140625" style="11" customWidth="1"/>
    <col min="11" max="17" width="10.140625" style="11" customWidth="1"/>
    <col min="18" max="21" width="12.140625" style="11" customWidth="1"/>
    <col min="22" max="22" width="64.7109375" style="11" customWidth="1"/>
    <col min="23" max="16384" width="9.140625" style="11"/>
  </cols>
  <sheetData>
    <row r="1" spans="1:23" ht="69.75" hidden="1" customHeight="1" x14ac:dyDescent="0.25">
      <c r="A1" s="13"/>
      <c r="B1" s="13"/>
      <c r="C1" s="1"/>
      <c r="D1" s="1"/>
      <c r="E1" s="1"/>
      <c r="F1" s="1"/>
      <c r="G1" s="1"/>
      <c r="H1" s="1"/>
      <c r="I1" s="1"/>
      <c r="J1" s="1"/>
      <c r="K1" s="1"/>
      <c r="M1" s="2"/>
      <c r="N1" s="1"/>
      <c r="O1" s="33" t="s">
        <v>32</v>
      </c>
      <c r="P1" s="33"/>
      <c r="Q1" s="33"/>
      <c r="R1" s="33"/>
      <c r="S1" s="30"/>
      <c r="T1" s="30"/>
      <c r="U1" s="30"/>
    </row>
    <row r="2" spans="1:23" s="14" customFormat="1" ht="13.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" t="s">
        <v>36</v>
      </c>
      <c r="O2" s="28"/>
      <c r="P2" s="28"/>
      <c r="Q2" s="28"/>
    </row>
    <row r="3" spans="1:23" s="14" customFormat="1" ht="13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" t="s">
        <v>34</v>
      </c>
      <c r="O3" s="25"/>
      <c r="P3" s="25"/>
      <c r="Q3" s="25"/>
    </row>
    <row r="4" spans="1:23" s="14" customFormat="1" ht="13.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" t="s">
        <v>35</v>
      </c>
      <c r="O4" s="25"/>
      <c r="P4" s="25"/>
      <c r="Q4" s="25"/>
    </row>
    <row r="5" spans="1:23" s="14" customFormat="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" t="s">
        <v>49</v>
      </c>
      <c r="O5" s="25"/>
      <c r="P5" s="25"/>
      <c r="Q5" s="25"/>
    </row>
    <row r="6" spans="1:23" s="14" customFormat="1" ht="13.5" customHeight="1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"/>
      <c r="O6" s="25"/>
      <c r="P6" s="25"/>
      <c r="Q6" s="25"/>
    </row>
    <row r="7" spans="1:23" s="14" customFormat="1" ht="39" customHeight="1" x14ac:dyDescent="0.25">
      <c r="A7" s="36" t="s">
        <v>48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</row>
    <row r="8" spans="1:23" s="14" customFormat="1" ht="15.75" customHeight="1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1:23" s="14" customFormat="1" ht="27.75" customHeight="1" x14ac:dyDescent="0.2">
      <c r="A9" s="34" t="s">
        <v>0</v>
      </c>
      <c r="B9" s="37" t="s">
        <v>22</v>
      </c>
      <c r="C9" s="34" t="s">
        <v>1</v>
      </c>
      <c r="D9" s="34" t="s">
        <v>2</v>
      </c>
      <c r="E9" s="34" t="s">
        <v>3</v>
      </c>
      <c r="F9" s="35" t="s">
        <v>4</v>
      </c>
      <c r="G9" s="35"/>
      <c r="H9" s="35" t="s">
        <v>5</v>
      </c>
      <c r="I9" s="35"/>
      <c r="J9" s="39" t="s">
        <v>6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1"/>
    </row>
    <row r="10" spans="1:23" s="14" customFormat="1" ht="60.75" customHeight="1" x14ac:dyDescent="0.2">
      <c r="A10" s="34"/>
      <c r="B10" s="38"/>
      <c r="C10" s="34"/>
      <c r="D10" s="34"/>
      <c r="E10" s="34"/>
      <c r="F10" s="23" t="s">
        <v>7</v>
      </c>
      <c r="G10" s="23" t="s">
        <v>8</v>
      </c>
      <c r="H10" s="23" t="s">
        <v>9</v>
      </c>
      <c r="I10" s="23" t="s">
        <v>10</v>
      </c>
      <c r="J10" s="23" t="s">
        <v>11</v>
      </c>
      <c r="K10" s="23" t="s">
        <v>31</v>
      </c>
      <c r="L10" s="23" t="s">
        <v>17</v>
      </c>
      <c r="M10" s="23" t="s">
        <v>18</v>
      </c>
      <c r="N10" s="23" t="s">
        <v>19</v>
      </c>
      <c r="O10" s="23" t="s">
        <v>20</v>
      </c>
      <c r="P10" s="23" t="s">
        <v>21</v>
      </c>
      <c r="Q10" s="23" t="s">
        <v>26</v>
      </c>
      <c r="R10" s="26" t="s">
        <v>37</v>
      </c>
      <c r="S10" s="32" t="s">
        <v>45</v>
      </c>
      <c r="T10" s="32" t="s">
        <v>46</v>
      </c>
      <c r="U10" s="32" t="s">
        <v>47</v>
      </c>
    </row>
    <row r="11" spans="1:23" s="14" customFormat="1" ht="10.5" customHeight="1" x14ac:dyDescent="0.2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</row>
    <row r="12" spans="1:23" s="16" customFormat="1" ht="51" customHeight="1" x14ac:dyDescent="0.25">
      <c r="A12" s="24">
        <v>50</v>
      </c>
      <c r="B12" s="3" t="s">
        <v>33</v>
      </c>
      <c r="C12" s="7"/>
      <c r="D12" s="7" t="s">
        <v>25</v>
      </c>
      <c r="E12" s="7" t="s">
        <v>12</v>
      </c>
      <c r="F12" s="8"/>
      <c r="G12" s="8"/>
      <c r="H12" s="7">
        <v>2024</v>
      </c>
      <c r="I12" s="7">
        <v>2025</v>
      </c>
      <c r="J12" s="4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21" t="s">
        <v>29</v>
      </c>
      <c r="W12" s="16" t="s">
        <v>30</v>
      </c>
    </row>
    <row r="13" spans="1:23" s="16" customFormat="1" ht="12.75" x14ac:dyDescent="0.25">
      <c r="A13" s="24">
        <v>51</v>
      </c>
      <c r="B13" s="6"/>
      <c r="C13" s="10" t="s">
        <v>27</v>
      </c>
      <c r="D13" s="7"/>
      <c r="E13" s="7"/>
      <c r="F13" s="4">
        <f>F14+F15+F16+F17+F18</f>
        <v>85610.3</v>
      </c>
      <c r="G13" s="4">
        <f>G14+G15+G16+G17+G18</f>
        <v>85610.3</v>
      </c>
      <c r="H13" s="7"/>
      <c r="I13" s="7"/>
      <c r="J13" s="4">
        <f>SUM(K13:U13)</f>
        <v>85610.3</v>
      </c>
      <c r="K13" s="4">
        <f>K14+K15+K16+K18</f>
        <v>0</v>
      </c>
      <c r="L13" s="4">
        <f t="shared" ref="L13:R13" si="0">L14+L15+L16+L18</f>
        <v>33698.603459999998</v>
      </c>
      <c r="M13" s="4">
        <f t="shared" si="0"/>
        <v>51911.696540000004</v>
      </c>
      <c r="N13" s="4">
        <f t="shared" si="0"/>
        <v>0</v>
      </c>
      <c r="O13" s="4">
        <f t="shared" si="0"/>
        <v>0</v>
      </c>
      <c r="P13" s="4">
        <f t="shared" si="0"/>
        <v>0</v>
      </c>
      <c r="Q13" s="4">
        <f t="shared" si="0"/>
        <v>0</v>
      </c>
      <c r="R13" s="4">
        <f t="shared" si="0"/>
        <v>0</v>
      </c>
      <c r="S13" s="4">
        <f t="shared" ref="S13:U13" si="1">S14+S15+S16+S18</f>
        <v>0</v>
      </c>
      <c r="T13" s="4">
        <f t="shared" si="1"/>
        <v>0</v>
      </c>
      <c r="U13" s="4">
        <f t="shared" si="1"/>
        <v>0</v>
      </c>
    </row>
    <row r="14" spans="1:23" s="16" customFormat="1" ht="12.75" x14ac:dyDescent="0.25">
      <c r="A14" s="24">
        <v>52</v>
      </c>
      <c r="B14" s="6"/>
      <c r="C14" s="3" t="s">
        <v>13</v>
      </c>
      <c r="D14" s="7"/>
      <c r="E14" s="7"/>
      <c r="F14" s="22">
        <v>0</v>
      </c>
      <c r="G14" s="22">
        <v>0</v>
      </c>
      <c r="H14" s="7"/>
      <c r="I14" s="7"/>
      <c r="J14" s="4">
        <f t="shared" ref="J14:J53" si="2">SUM(K14:U14)</f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</row>
    <row r="15" spans="1:23" s="16" customFormat="1" ht="12.75" x14ac:dyDescent="0.25">
      <c r="A15" s="24">
        <v>53</v>
      </c>
      <c r="B15" s="6"/>
      <c r="C15" s="3" t="s">
        <v>14</v>
      </c>
      <c r="D15" s="7"/>
      <c r="E15" s="7"/>
      <c r="F15" s="22">
        <v>0</v>
      </c>
      <c r="G15" s="22">
        <v>0</v>
      </c>
      <c r="H15" s="7"/>
      <c r="I15" s="7"/>
      <c r="J15" s="4">
        <f t="shared" si="2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</row>
    <row r="16" spans="1:23" s="16" customFormat="1" ht="12.75" x14ac:dyDescent="0.25">
      <c r="A16" s="24">
        <v>54</v>
      </c>
      <c r="B16" s="6"/>
      <c r="C16" s="3" t="s">
        <v>15</v>
      </c>
      <c r="D16" s="7"/>
      <c r="E16" s="7"/>
      <c r="F16" s="4">
        <f>G16</f>
        <v>85610.3</v>
      </c>
      <c r="G16" s="4">
        <f>J13</f>
        <v>85610.3</v>
      </c>
      <c r="H16" s="7"/>
      <c r="I16" s="7"/>
      <c r="J16" s="4">
        <f t="shared" si="2"/>
        <v>85610.3</v>
      </c>
      <c r="K16" s="5">
        <v>0</v>
      </c>
      <c r="L16" s="4">
        <v>33698.603459999998</v>
      </c>
      <c r="M16" s="4">
        <v>51911.696540000004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</row>
    <row r="17" spans="1:23" s="16" customFormat="1" ht="24" x14ac:dyDescent="0.25">
      <c r="A17" s="24">
        <v>55</v>
      </c>
      <c r="B17" s="29"/>
      <c r="C17" s="3" t="s">
        <v>23</v>
      </c>
      <c r="D17" s="3"/>
      <c r="E17" s="3"/>
      <c r="F17" s="22">
        <v>0</v>
      </c>
      <c r="G17" s="22">
        <v>0</v>
      </c>
      <c r="H17" s="3"/>
      <c r="I17" s="3"/>
      <c r="J17" s="4">
        <f t="shared" si="2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</row>
    <row r="18" spans="1:23" s="17" customFormat="1" ht="12" customHeight="1" x14ac:dyDescent="0.25">
      <c r="A18" s="24">
        <v>56</v>
      </c>
      <c r="B18" s="6"/>
      <c r="C18" s="3" t="s">
        <v>16</v>
      </c>
      <c r="D18" s="7"/>
      <c r="E18" s="7"/>
      <c r="F18" s="22">
        <v>0</v>
      </c>
      <c r="G18" s="22">
        <v>0</v>
      </c>
      <c r="H18" s="7"/>
      <c r="I18" s="7"/>
      <c r="J18" s="4">
        <f t="shared" si="2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</row>
    <row r="19" spans="1:23" s="16" customFormat="1" ht="51" x14ac:dyDescent="0.25">
      <c r="A19" s="24">
        <v>57</v>
      </c>
      <c r="B19" s="3" t="s">
        <v>38</v>
      </c>
      <c r="C19" s="7"/>
      <c r="D19" s="7" t="s">
        <v>25</v>
      </c>
      <c r="E19" s="7" t="s">
        <v>12</v>
      </c>
      <c r="F19" s="8"/>
      <c r="G19" s="8"/>
      <c r="H19" s="7">
        <v>2025</v>
      </c>
      <c r="I19" s="7">
        <v>2028</v>
      </c>
      <c r="J19" s="4">
        <f t="shared" si="2"/>
        <v>0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21" t="s">
        <v>29</v>
      </c>
      <c r="W19" s="16" t="s">
        <v>30</v>
      </c>
    </row>
    <row r="20" spans="1:23" s="16" customFormat="1" ht="12.75" x14ac:dyDescent="0.25">
      <c r="A20" s="24">
        <v>58</v>
      </c>
      <c r="B20" s="6"/>
      <c r="C20" s="10" t="s">
        <v>27</v>
      </c>
      <c r="D20" s="7"/>
      <c r="E20" s="7"/>
      <c r="F20" s="4">
        <f>F21+F22+F23+F24+F25</f>
        <v>249435.87768000001</v>
      </c>
      <c r="G20" s="4">
        <f>G21+G22+G23+G24+G25</f>
        <v>249435.87768000001</v>
      </c>
      <c r="H20" s="7"/>
      <c r="I20" s="7"/>
      <c r="J20" s="4">
        <f t="shared" si="2"/>
        <v>249435.87768000001</v>
      </c>
      <c r="K20" s="4">
        <f>K21+K22+K23+K25</f>
        <v>0</v>
      </c>
      <c r="L20" s="4">
        <f t="shared" ref="L20:R20" si="3">L21+L22+L23+L25</f>
        <v>0</v>
      </c>
      <c r="M20" s="4">
        <f t="shared" si="3"/>
        <v>8742.5259999999998</v>
      </c>
      <c r="N20" s="4">
        <f t="shared" si="3"/>
        <v>0</v>
      </c>
      <c r="O20" s="4">
        <f t="shared" si="3"/>
        <v>0</v>
      </c>
      <c r="P20" s="4">
        <f t="shared" si="3"/>
        <v>240693.35167999999</v>
      </c>
      <c r="Q20" s="4">
        <f t="shared" si="3"/>
        <v>0</v>
      </c>
      <c r="R20" s="4">
        <f t="shared" si="3"/>
        <v>0</v>
      </c>
      <c r="S20" s="4">
        <f t="shared" ref="S20:U20" si="4">S21+S22+S23+S25</f>
        <v>0</v>
      </c>
      <c r="T20" s="4">
        <f t="shared" si="4"/>
        <v>0</v>
      </c>
      <c r="U20" s="4">
        <f t="shared" si="4"/>
        <v>0</v>
      </c>
    </row>
    <row r="21" spans="1:23" s="16" customFormat="1" ht="12.75" x14ac:dyDescent="0.25">
      <c r="A21" s="24">
        <v>59</v>
      </c>
      <c r="B21" s="6"/>
      <c r="C21" s="3" t="s">
        <v>13</v>
      </c>
      <c r="D21" s="7"/>
      <c r="E21" s="7"/>
      <c r="F21" s="22">
        <v>0</v>
      </c>
      <c r="G21" s="22">
        <v>0</v>
      </c>
      <c r="H21" s="7"/>
      <c r="I21" s="7"/>
      <c r="J21" s="4">
        <f t="shared" si="2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</row>
    <row r="22" spans="1:23" s="16" customFormat="1" ht="12.75" x14ac:dyDescent="0.25">
      <c r="A22" s="24">
        <v>60</v>
      </c>
      <c r="B22" s="6"/>
      <c r="C22" s="3" t="s">
        <v>14</v>
      </c>
      <c r="D22" s="7"/>
      <c r="E22" s="7"/>
      <c r="F22" s="22">
        <v>0</v>
      </c>
      <c r="G22" s="22">
        <v>0</v>
      </c>
      <c r="H22" s="7"/>
      <c r="I22" s="7"/>
      <c r="J22" s="4">
        <f t="shared" si="2"/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</row>
    <row r="23" spans="1:23" s="16" customFormat="1" ht="12.75" x14ac:dyDescent="0.25">
      <c r="A23" s="24">
        <v>61</v>
      </c>
      <c r="B23" s="6"/>
      <c r="C23" s="3" t="s">
        <v>15</v>
      </c>
      <c r="D23" s="7"/>
      <c r="E23" s="7"/>
      <c r="F23" s="4">
        <f>G23</f>
        <v>249435.87768000001</v>
      </c>
      <c r="G23" s="4">
        <f>J20</f>
        <v>249435.87768000001</v>
      </c>
      <c r="H23" s="7"/>
      <c r="I23" s="7"/>
      <c r="J23" s="4">
        <f t="shared" si="2"/>
        <v>249435.87768000001</v>
      </c>
      <c r="K23" s="5">
        <v>0</v>
      </c>
      <c r="L23" s="4">
        <v>0</v>
      </c>
      <c r="M23" s="4">
        <v>8742.5259999999998</v>
      </c>
      <c r="N23" s="5">
        <v>0</v>
      </c>
      <c r="O23" s="5">
        <v>0</v>
      </c>
      <c r="P23" s="5">
        <v>240693.35167999999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</row>
    <row r="24" spans="1:23" s="16" customFormat="1" ht="24" x14ac:dyDescent="0.25">
      <c r="A24" s="24">
        <v>62</v>
      </c>
      <c r="B24" s="29"/>
      <c r="C24" s="3" t="s">
        <v>23</v>
      </c>
      <c r="D24" s="3"/>
      <c r="E24" s="3"/>
      <c r="F24" s="22">
        <v>0</v>
      </c>
      <c r="G24" s="22">
        <v>0</v>
      </c>
      <c r="H24" s="3"/>
      <c r="I24" s="3"/>
      <c r="J24" s="4">
        <f t="shared" si="2"/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</row>
    <row r="25" spans="1:23" s="17" customFormat="1" ht="12" customHeight="1" x14ac:dyDescent="0.25">
      <c r="A25" s="24">
        <v>63</v>
      </c>
      <c r="B25" s="6"/>
      <c r="C25" s="3" t="s">
        <v>16</v>
      </c>
      <c r="D25" s="7"/>
      <c r="E25" s="7"/>
      <c r="F25" s="22">
        <v>0</v>
      </c>
      <c r="G25" s="22">
        <v>0</v>
      </c>
      <c r="H25" s="7"/>
      <c r="I25" s="7"/>
      <c r="J25" s="4">
        <f t="shared" si="2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</row>
    <row r="26" spans="1:23" s="16" customFormat="1" ht="51" x14ac:dyDescent="0.25">
      <c r="A26" s="24">
        <v>71</v>
      </c>
      <c r="B26" s="3" t="s">
        <v>39</v>
      </c>
      <c r="C26" s="7"/>
      <c r="D26" s="7" t="s">
        <v>43</v>
      </c>
      <c r="E26" s="7" t="s">
        <v>12</v>
      </c>
      <c r="F26" s="8"/>
      <c r="G26" s="8"/>
      <c r="H26" s="7">
        <v>2029</v>
      </c>
      <c r="I26" s="7">
        <v>2033</v>
      </c>
      <c r="J26" s="4">
        <f t="shared" si="2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21" t="s">
        <v>29</v>
      </c>
    </row>
    <row r="27" spans="1:23" s="16" customFormat="1" ht="12.75" x14ac:dyDescent="0.25">
      <c r="A27" s="24">
        <v>72</v>
      </c>
      <c r="B27" s="6"/>
      <c r="C27" s="10" t="s">
        <v>27</v>
      </c>
      <c r="D27" s="7"/>
      <c r="E27" s="7"/>
      <c r="F27" s="4">
        <f>F28+F29+F30+F31+F32</f>
        <v>17699707.61610825</v>
      </c>
      <c r="G27" s="4">
        <f>G28+G29+G30+G31+G32</f>
        <v>17699707.61610825</v>
      </c>
      <c r="H27" s="7"/>
      <c r="I27" s="7"/>
      <c r="J27" s="4">
        <f t="shared" si="2"/>
        <v>17699707.61610825</v>
      </c>
      <c r="K27" s="4">
        <f>K28+K29+K30+K32</f>
        <v>0</v>
      </c>
      <c r="L27" s="4">
        <f>L28+L29+L30+L32</f>
        <v>0</v>
      </c>
      <c r="M27" s="4">
        <f t="shared" ref="M27:R27" si="5">M28+M29+M30+M32</f>
        <v>0</v>
      </c>
      <c r="N27" s="4">
        <f t="shared" si="5"/>
        <v>0</v>
      </c>
      <c r="O27" s="4">
        <f t="shared" si="5"/>
        <v>0</v>
      </c>
      <c r="P27" s="4">
        <f t="shared" si="5"/>
        <v>0</v>
      </c>
      <c r="Q27" s="4">
        <f t="shared" si="5"/>
        <v>3539941.5232216502</v>
      </c>
      <c r="R27" s="4">
        <f t="shared" si="5"/>
        <v>3539941.5232216502</v>
      </c>
      <c r="S27" s="4">
        <f t="shared" ref="S27:U27" si="6">S28+S29+S30+S32</f>
        <v>3539941.5232216502</v>
      </c>
      <c r="T27" s="4">
        <f t="shared" si="6"/>
        <v>3539941.5232216502</v>
      </c>
      <c r="U27" s="4">
        <f t="shared" si="6"/>
        <v>3539941.5232216502</v>
      </c>
    </row>
    <row r="28" spans="1:23" s="16" customFormat="1" ht="12.75" x14ac:dyDescent="0.25">
      <c r="A28" s="24">
        <v>73</v>
      </c>
      <c r="B28" s="6"/>
      <c r="C28" s="3" t="s">
        <v>13</v>
      </c>
      <c r="D28" s="7"/>
      <c r="E28" s="7"/>
      <c r="F28" s="22">
        <v>0</v>
      </c>
      <c r="G28" s="22">
        <v>0</v>
      </c>
      <c r="H28" s="7"/>
      <c r="I28" s="7"/>
      <c r="J28" s="4">
        <f t="shared" si="2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</row>
    <row r="29" spans="1:23" s="16" customFormat="1" ht="12.75" x14ac:dyDescent="0.25">
      <c r="A29" s="24">
        <v>74</v>
      </c>
      <c r="B29" s="6"/>
      <c r="C29" s="3" t="s">
        <v>14</v>
      </c>
      <c r="D29" s="7"/>
      <c r="E29" s="7"/>
      <c r="F29" s="4">
        <f>J27</f>
        <v>17699707.61610825</v>
      </c>
      <c r="G29" s="4">
        <f>J27</f>
        <v>17699707.61610825</v>
      </c>
      <c r="H29" s="7"/>
      <c r="I29" s="7"/>
      <c r="J29" s="4">
        <f t="shared" si="2"/>
        <v>0</v>
      </c>
      <c r="K29" s="5">
        <v>0</v>
      </c>
      <c r="L29" s="5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</row>
    <row r="30" spans="1:23" s="16" customFormat="1" ht="12.75" x14ac:dyDescent="0.25">
      <c r="A30" s="24">
        <v>75</v>
      </c>
      <c r="B30" s="6"/>
      <c r="C30" s="3" t="s">
        <v>15</v>
      </c>
      <c r="D30" s="7"/>
      <c r="E30" s="7"/>
      <c r="F30" s="4">
        <v>0</v>
      </c>
      <c r="G30" s="4">
        <v>0</v>
      </c>
      <c r="H30" s="7"/>
      <c r="I30" s="7"/>
      <c r="J30" s="4">
        <f t="shared" si="2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</row>
    <row r="31" spans="1:23" s="16" customFormat="1" ht="24" x14ac:dyDescent="0.25">
      <c r="A31" s="24">
        <v>76</v>
      </c>
      <c r="B31" s="29"/>
      <c r="C31" s="3" t="s">
        <v>23</v>
      </c>
      <c r="D31" s="3"/>
      <c r="E31" s="3"/>
      <c r="F31" s="22">
        <v>0</v>
      </c>
      <c r="G31" s="22">
        <v>0</v>
      </c>
      <c r="H31" s="3"/>
      <c r="I31" s="3"/>
      <c r="J31" s="4">
        <f t="shared" si="2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</row>
    <row r="32" spans="1:23" s="17" customFormat="1" ht="12" customHeight="1" x14ac:dyDescent="0.25">
      <c r="A32" s="24">
        <v>77</v>
      </c>
      <c r="B32" s="6"/>
      <c r="C32" s="3" t="s">
        <v>16</v>
      </c>
      <c r="D32" s="7"/>
      <c r="E32" s="7"/>
      <c r="F32" s="22">
        <v>0</v>
      </c>
      <c r="G32" s="22">
        <v>0</v>
      </c>
      <c r="H32" s="7"/>
      <c r="I32" s="7"/>
      <c r="J32" s="4">
        <f t="shared" si="2"/>
        <v>17699707.61610825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4">
        <v>3539941.5232216502</v>
      </c>
      <c r="R32" s="4">
        <v>3539941.5232216502</v>
      </c>
      <c r="S32" s="4">
        <v>3539941.5232216502</v>
      </c>
      <c r="T32" s="4">
        <v>3539941.5232216502</v>
      </c>
      <c r="U32" s="4">
        <v>3539941.5232216502</v>
      </c>
    </row>
    <row r="33" spans="1:22" s="16" customFormat="1" ht="24" x14ac:dyDescent="0.25">
      <c r="A33" s="24">
        <v>78</v>
      </c>
      <c r="B33" s="3" t="s">
        <v>40</v>
      </c>
      <c r="C33" s="7"/>
      <c r="D33" s="7" t="s">
        <v>28</v>
      </c>
      <c r="E33" s="7" t="s">
        <v>12</v>
      </c>
      <c r="F33" s="8"/>
      <c r="G33" s="8"/>
      <c r="H33" s="7">
        <v>2026</v>
      </c>
      <c r="I33" s="7">
        <v>2027</v>
      </c>
      <c r="J33" s="4">
        <f t="shared" si="2"/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1:22" s="16" customFormat="1" ht="12.75" x14ac:dyDescent="0.25">
      <c r="A34" s="24">
        <v>79</v>
      </c>
      <c r="B34" s="6"/>
      <c r="C34" s="10" t="s">
        <v>27</v>
      </c>
      <c r="D34" s="7"/>
      <c r="E34" s="7"/>
      <c r="F34" s="4">
        <f>F35+F36+F37+F38+F39</f>
        <v>189113</v>
      </c>
      <c r="G34" s="4">
        <f>G35+G36+G37+G38+G39</f>
        <v>189113</v>
      </c>
      <c r="H34" s="7"/>
      <c r="I34" s="7"/>
      <c r="J34" s="4">
        <f t="shared" si="2"/>
        <v>189113</v>
      </c>
      <c r="K34" s="4">
        <f>K35+K36+K37+K39</f>
        <v>0</v>
      </c>
      <c r="L34" s="4">
        <f>L35+L36+L37+L39</f>
        <v>0</v>
      </c>
      <c r="M34" s="4">
        <f>M35+M36+M37+M39</f>
        <v>0</v>
      </c>
      <c r="N34" s="4">
        <f t="shared" ref="N34:R34" si="7">N35+N36+N37+N39</f>
        <v>99113</v>
      </c>
      <c r="O34" s="4">
        <f t="shared" si="7"/>
        <v>90000</v>
      </c>
      <c r="P34" s="4">
        <f t="shared" si="7"/>
        <v>0</v>
      </c>
      <c r="Q34" s="4">
        <f t="shared" si="7"/>
        <v>0</v>
      </c>
      <c r="R34" s="4">
        <f t="shared" si="7"/>
        <v>0</v>
      </c>
      <c r="S34" s="4">
        <f t="shared" ref="S34:U34" si="8">S35+S36+S37+S39</f>
        <v>0</v>
      </c>
      <c r="T34" s="4">
        <f t="shared" si="8"/>
        <v>0</v>
      </c>
      <c r="U34" s="4">
        <f t="shared" si="8"/>
        <v>0</v>
      </c>
    </row>
    <row r="35" spans="1:22" s="16" customFormat="1" ht="12.75" x14ac:dyDescent="0.25">
      <c r="A35" s="24">
        <v>80</v>
      </c>
      <c r="B35" s="6"/>
      <c r="C35" s="3" t="s">
        <v>13</v>
      </c>
      <c r="D35" s="7"/>
      <c r="E35" s="7"/>
      <c r="F35" s="22">
        <v>0</v>
      </c>
      <c r="G35" s="22">
        <v>0</v>
      </c>
      <c r="H35" s="7"/>
      <c r="I35" s="7"/>
      <c r="J35" s="4">
        <f t="shared" si="2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</row>
    <row r="36" spans="1:22" s="16" customFormat="1" ht="12.75" x14ac:dyDescent="0.25">
      <c r="A36" s="24">
        <v>81</v>
      </c>
      <c r="B36" s="6"/>
      <c r="C36" s="3" t="s">
        <v>14</v>
      </c>
      <c r="D36" s="7"/>
      <c r="E36" s="7"/>
      <c r="F36" s="22">
        <v>0</v>
      </c>
      <c r="G36" s="22">
        <v>0</v>
      </c>
      <c r="H36" s="7"/>
      <c r="I36" s="7"/>
      <c r="J36" s="4">
        <f t="shared" si="2"/>
        <v>0</v>
      </c>
      <c r="K36" s="5">
        <v>0</v>
      </c>
      <c r="L36" s="5">
        <v>0</v>
      </c>
      <c r="M36" s="4">
        <v>0</v>
      </c>
      <c r="N36" s="4">
        <v>0</v>
      </c>
      <c r="O36" s="4"/>
      <c r="P36" s="4"/>
      <c r="Q36" s="4"/>
      <c r="R36" s="4"/>
      <c r="S36" s="4"/>
      <c r="T36" s="4"/>
      <c r="U36" s="4"/>
    </row>
    <row r="37" spans="1:22" s="16" customFormat="1" ht="12.75" x14ac:dyDescent="0.25">
      <c r="A37" s="24">
        <v>82</v>
      </c>
      <c r="B37" s="6"/>
      <c r="C37" s="3" t="s">
        <v>15</v>
      </c>
      <c r="D37" s="7"/>
      <c r="E37" s="7"/>
      <c r="F37" s="4">
        <f>J37</f>
        <v>189113</v>
      </c>
      <c r="G37" s="4">
        <f>J37</f>
        <v>189113</v>
      </c>
      <c r="H37" s="7"/>
      <c r="I37" s="7"/>
      <c r="J37" s="4">
        <f t="shared" si="2"/>
        <v>189113</v>
      </c>
      <c r="K37" s="5">
        <v>0</v>
      </c>
      <c r="L37" s="5">
        <v>0</v>
      </c>
      <c r="M37" s="5">
        <v>0</v>
      </c>
      <c r="N37" s="5">
        <v>99113</v>
      </c>
      <c r="O37" s="5">
        <v>90000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</row>
    <row r="38" spans="1:22" s="16" customFormat="1" ht="24" x14ac:dyDescent="0.25">
      <c r="A38" s="24">
        <v>83</v>
      </c>
      <c r="B38" s="29"/>
      <c r="C38" s="3" t="s">
        <v>23</v>
      </c>
      <c r="D38" s="3"/>
      <c r="E38" s="3"/>
      <c r="F38" s="22">
        <v>0</v>
      </c>
      <c r="G38" s="22">
        <v>0</v>
      </c>
      <c r="H38" s="3"/>
      <c r="I38" s="3"/>
      <c r="J38" s="4">
        <f t="shared" si="2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</row>
    <row r="39" spans="1:22" s="17" customFormat="1" ht="12" customHeight="1" x14ac:dyDescent="0.25">
      <c r="A39" s="24">
        <v>84</v>
      </c>
      <c r="B39" s="6"/>
      <c r="C39" s="3" t="s">
        <v>16</v>
      </c>
      <c r="D39" s="7"/>
      <c r="E39" s="7"/>
      <c r="F39" s="22">
        <f>J39</f>
        <v>0</v>
      </c>
      <c r="G39" s="22">
        <f>J39</f>
        <v>0</v>
      </c>
      <c r="H39" s="7"/>
      <c r="I39" s="7"/>
      <c r="J39" s="4">
        <f t="shared" si="2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</row>
    <row r="40" spans="1:22" s="16" customFormat="1" ht="36" x14ac:dyDescent="0.25">
      <c r="A40" s="27">
        <v>78</v>
      </c>
      <c r="B40" s="3" t="s">
        <v>41</v>
      </c>
      <c r="C40" s="7"/>
      <c r="D40" s="7" t="s">
        <v>43</v>
      </c>
      <c r="E40" s="7" t="s">
        <v>12</v>
      </c>
      <c r="F40" s="8"/>
      <c r="G40" s="8"/>
      <c r="H40" s="7">
        <v>2026</v>
      </c>
      <c r="I40" s="7">
        <v>2027</v>
      </c>
      <c r="J40" s="4">
        <f t="shared" si="2"/>
        <v>0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2" s="16" customFormat="1" ht="12.75" x14ac:dyDescent="0.25">
      <c r="A41" s="27">
        <v>79</v>
      </c>
      <c r="B41" s="6"/>
      <c r="C41" s="10" t="s">
        <v>27</v>
      </c>
      <c r="D41" s="7"/>
      <c r="E41" s="7"/>
      <c r="F41" s="4">
        <f>F42+F43+F44+F45+F46</f>
        <v>32000</v>
      </c>
      <c r="G41" s="4">
        <f>G42+G43+G44+G45+G46</f>
        <v>32000</v>
      </c>
      <c r="H41" s="7"/>
      <c r="I41" s="7"/>
      <c r="J41" s="4">
        <f t="shared" si="2"/>
        <v>32000</v>
      </c>
      <c r="K41" s="4">
        <f>K42+K43+K44+K46</f>
        <v>0</v>
      </c>
      <c r="L41" s="4">
        <f>L42+L43+L44+L46</f>
        <v>0</v>
      </c>
      <c r="M41" s="4">
        <f>M42+M43+M44+M46</f>
        <v>0</v>
      </c>
      <c r="N41" s="4">
        <f t="shared" ref="N41:R41" si="9">N42+N43+N44+N46</f>
        <v>7000</v>
      </c>
      <c r="O41" s="4">
        <f t="shared" si="9"/>
        <v>25000</v>
      </c>
      <c r="P41" s="4">
        <f t="shared" si="9"/>
        <v>0</v>
      </c>
      <c r="Q41" s="4">
        <f t="shared" si="9"/>
        <v>0</v>
      </c>
      <c r="R41" s="4">
        <f t="shared" si="9"/>
        <v>0</v>
      </c>
      <c r="S41" s="4">
        <f t="shared" ref="S41:U41" si="10">S42+S43+S44+S46</f>
        <v>0</v>
      </c>
      <c r="T41" s="4">
        <f t="shared" si="10"/>
        <v>0</v>
      </c>
      <c r="U41" s="4">
        <f t="shared" si="10"/>
        <v>0</v>
      </c>
    </row>
    <row r="42" spans="1:22" s="16" customFormat="1" ht="12.75" x14ac:dyDescent="0.25">
      <c r="A42" s="27">
        <v>80</v>
      </c>
      <c r="B42" s="6"/>
      <c r="C42" s="3" t="s">
        <v>13</v>
      </c>
      <c r="D42" s="7"/>
      <c r="E42" s="7"/>
      <c r="F42" s="22">
        <v>0</v>
      </c>
      <c r="G42" s="22">
        <v>0</v>
      </c>
      <c r="H42" s="7"/>
      <c r="I42" s="7"/>
      <c r="J42" s="4">
        <f t="shared" si="2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</row>
    <row r="43" spans="1:22" s="16" customFormat="1" ht="12.75" x14ac:dyDescent="0.25">
      <c r="A43" s="27">
        <v>81</v>
      </c>
      <c r="B43" s="6"/>
      <c r="C43" s="3" t="s">
        <v>14</v>
      </c>
      <c r="D43" s="7"/>
      <c r="E43" s="7"/>
      <c r="F43" s="22">
        <v>0</v>
      </c>
      <c r="G43" s="22">
        <v>0</v>
      </c>
      <c r="H43" s="7"/>
      <c r="I43" s="7"/>
      <c r="J43" s="4">
        <f t="shared" si="2"/>
        <v>0</v>
      </c>
      <c r="K43" s="5">
        <v>0</v>
      </c>
      <c r="L43" s="5">
        <v>0</v>
      </c>
      <c r="M43" s="4">
        <v>0</v>
      </c>
      <c r="N43" s="4">
        <v>0</v>
      </c>
      <c r="O43" s="4"/>
      <c r="P43" s="4"/>
      <c r="Q43" s="4"/>
      <c r="R43" s="4"/>
      <c r="S43" s="4"/>
      <c r="T43" s="4"/>
      <c r="U43" s="4"/>
    </row>
    <row r="44" spans="1:22" s="16" customFormat="1" ht="12.75" x14ac:dyDescent="0.25">
      <c r="A44" s="27">
        <v>82</v>
      </c>
      <c r="B44" s="6"/>
      <c r="C44" s="3" t="s">
        <v>15</v>
      </c>
      <c r="D44" s="7"/>
      <c r="E44" s="7"/>
      <c r="F44" s="4">
        <f>J44</f>
        <v>32000</v>
      </c>
      <c r="G44" s="4">
        <f>J44</f>
        <v>32000</v>
      </c>
      <c r="H44" s="7"/>
      <c r="I44" s="7"/>
      <c r="J44" s="4">
        <f t="shared" si="2"/>
        <v>32000</v>
      </c>
      <c r="K44" s="5">
        <v>0</v>
      </c>
      <c r="L44" s="5">
        <v>0</v>
      </c>
      <c r="M44" s="5">
        <v>0</v>
      </c>
      <c r="N44" s="5">
        <v>7000</v>
      </c>
      <c r="O44" s="5">
        <v>25000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</row>
    <row r="45" spans="1:22" s="16" customFormat="1" ht="24" x14ac:dyDescent="0.25">
      <c r="A45" s="27">
        <v>83</v>
      </c>
      <c r="B45" s="29"/>
      <c r="C45" s="3" t="s">
        <v>23</v>
      </c>
      <c r="D45" s="3"/>
      <c r="E45" s="3"/>
      <c r="F45" s="22">
        <v>0</v>
      </c>
      <c r="G45" s="22">
        <v>0</v>
      </c>
      <c r="H45" s="3"/>
      <c r="I45" s="3"/>
      <c r="J45" s="4">
        <f t="shared" si="2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</row>
    <row r="46" spans="1:22" s="17" customFormat="1" ht="12" customHeight="1" x14ac:dyDescent="0.25">
      <c r="A46" s="27">
        <v>84</v>
      </c>
      <c r="B46" s="6"/>
      <c r="C46" s="3" t="s">
        <v>16</v>
      </c>
      <c r="D46" s="7"/>
      <c r="E46" s="7"/>
      <c r="F46" s="22">
        <f>J46</f>
        <v>0</v>
      </c>
      <c r="G46" s="22">
        <f>J46</f>
        <v>0</v>
      </c>
      <c r="H46" s="7"/>
      <c r="I46" s="7"/>
      <c r="J46" s="4">
        <f t="shared" si="2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</row>
    <row r="47" spans="1:22" s="16" customFormat="1" ht="36" x14ac:dyDescent="0.25">
      <c r="A47" s="27">
        <v>78</v>
      </c>
      <c r="B47" s="3" t="s">
        <v>42</v>
      </c>
      <c r="C47" s="7"/>
      <c r="D47" s="7" t="s">
        <v>43</v>
      </c>
      <c r="E47" s="7" t="s">
        <v>12</v>
      </c>
      <c r="F47" s="8"/>
      <c r="G47" s="8"/>
      <c r="H47" s="7">
        <v>2026</v>
      </c>
      <c r="I47" s="7">
        <v>2027</v>
      </c>
      <c r="J47" s="4">
        <f t="shared" si="2"/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31" t="s">
        <v>44</v>
      </c>
    </row>
    <row r="48" spans="1:22" s="16" customFormat="1" ht="12.75" x14ac:dyDescent="0.25">
      <c r="A48" s="27">
        <v>79</v>
      </c>
      <c r="B48" s="6"/>
      <c r="C48" s="10" t="s">
        <v>27</v>
      </c>
      <c r="D48" s="7"/>
      <c r="E48" s="7"/>
      <c r="F48" s="4">
        <f>F49+F50+F51+F52+F53</f>
        <v>269965.16000000003</v>
      </c>
      <c r="G48" s="4">
        <f>G49+G50+G51+G52+G53</f>
        <v>269965.16000000003</v>
      </c>
      <c r="H48" s="7"/>
      <c r="I48" s="7"/>
      <c r="J48" s="4">
        <f t="shared" si="2"/>
        <v>269965.16000000003</v>
      </c>
      <c r="K48" s="4">
        <f>K49+K50+K51+K53</f>
        <v>0</v>
      </c>
      <c r="L48" s="4">
        <f>L49+L50+L51+L53</f>
        <v>0</v>
      </c>
      <c r="M48" s="4">
        <f>M49+M50+M51+M53</f>
        <v>0</v>
      </c>
      <c r="N48" s="4">
        <f t="shared" ref="N48:R48" si="11">N49+N50+N51+N53</f>
        <v>62299.65</v>
      </c>
      <c r="O48" s="4">
        <f t="shared" si="11"/>
        <v>207665.51</v>
      </c>
      <c r="P48" s="4">
        <f t="shared" si="11"/>
        <v>0</v>
      </c>
      <c r="Q48" s="4">
        <f t="shared" si="11"/>
        <v>0</v>
      </c>
      <c r="R48" s="4">
        <f t="shared" si="11"/>
        <v>0</v>
      </c>
      <c r="S48" s="4">
        <f t="shared" ref="S48:U48" si="12">S49+S50+S51+S53</f>
        <v>0</v>
      </c>
      <c r="T48" s="4">
        <f t="shared" si="12"/>
        <v>0</v>
      </c>
      <c r="U48" s="4">
        <f t="shared" si="12"/>
        <v>0</v>
      </c>
    </row>
    <row r="49" spans="1:21" s="16" customFormat="1" ht="12.75" x14ac:dyDescent="0.25">
      <c r="A49" s="27">
        <v>80</v>
      </c>
      <c r="B49" s="6"/>
      <c r="C49" s="3" t="s">
        <v>13</v>
      </c>
      <c r="D49" s="7"/>
      <c r="E49" s="7"/>
      <c r="F49" s="22">
        <v>0</v>
      </c>
      <c r="G49" s="22">
        <v>0</v>
      </c>
      <c r="H49" s="7"/>
      <c r="I49" s="7"/>
      <c r="J49" s="4">
        <f t="shared" si="2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</row>
    <row r="50" spans="1:21" s="16" customFormat="1" ht="12.75" x14ac:dyDescent="0.25">
      <c r="A50" s="27">
        <v>81</v>
      </c>
      <c r="B50" s="6"/>
      <c r="C50" s="3" t="s">
        <v>14</v>
      </c>
      <c r="D50" s="7"/>
      <c r="E50" s="7"/>
      <c r="F50" s="22">
        <v>0</v>
      </c>
      <c r="G50" s="22">
        <v>0</v>
      </c>
      <c r="H50" s="7"/>
      <c r="I50" s="7"/>
      <c r="J50" s="4">
        <f t="shared" si="2"/>
        <v>0</v>
      </c>
      <c r="K50" s="5">
        <v>0</v>
      </c>
      <c r="L50" s="5">
        <v>0</v>
      </c>
      <c r="M50" s="4">
        <v>0</v>
      </c>
      <c r="N50" s="4">
        <v>0</v>
      </c>
      <c r="O50" s="4"/>
      <c r="P50" s="4"/>
      <c r="Q50" s="4"/>
      <c r="R50" s="4"/>
      <c r="S50" s="4"/>
      <c r="T50" s="4"/>
      <c r="U50" s="4"/>
    </row>
    <row r="51" spans="1:21" s="16" customFormat="1" ht="12.75" x14ac:dyDescent="0.25">
      <c r="A51" s="27">
        <v>82</v>
      </c>
      <c r="B51" s="6"/>
      <c r="C51" s="3" t="s">
        <v>15</v>
      </c>
      <c r="D51" s="7"/>
      <c r="E51" s="7"/>
      <c r="F51" s="4">
        <f>J51</f>
        <v>269965.16000000003</v>
      </c>
      <c r="G51" s="4">
        <f>J51</f>
        <v>269965.16000000003</v>
      </c>
      <c r="H51" s="7"/>
      <c r="I51" s="7"/>
      <c r="J51" s="4">
        <f t="shared" si="2"/>
        <v>269965.16000000003</v>
      </c>
      <c r="K51" s="5">
        <v>0</v>
      </c>
      <c r="L51" s="5">
        <v>0</v>
      </c>
      <c r="M51" s="5">
        <v>0</v>
      </c>
      <c r="N51" s="5">
        <v>62299.65</v>
      </c>
      <c r="O51" s="5">
        <v>207665.51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</row>
    <row r="52" spans="1:21" s="16" customFormat="1" ht="24" x14ac:dyDescent="0.25">
      <c r="A52" s="27">
        <v>83</v>
      </c>
      <c r="B52" s="29"/>
      <c r="C52" s="3" t="s">
        <v>23</v>
      </c>
      <c r="D52" s="3"/>
      <c r="E52" s="3"/>
      <c r="F52" s="22">
        <v>0</v>
      </c>
      <c r="G52" s="22">
        <v>0</v>
      </c>
      <c r="H52" s="3"/>
      <c r="I52" s="3"/>
      <c r="J52" s="4">
        <f t="shared" si="2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</row>
    <row r="53" spans="1:21" s="17" customFormat="1" ht="12" customHeight="1" x14ac:dyDescent="0.25">
      <c r="A53" s="27">
        <v>84</v>
      </c>
      <c r="B53" s="6"/>
      <c r="C53" s="3" t="s">
        <v>16</v>
      </c>
      <c r="D53" s="7"/>
      <c r="E53" s="7"/>
      <c r="F53" s="22">
        <f>J53</f>
        <v>0</v>
      </c>
      <c r="G53" s="22">
        <f>J53</f>
        <v>0</v>
      </c>
      <c r="H53" s="7"/>
      <c r="I53" s="7"/>
      <c r="J53" s="4">
        <f t="shared" si="2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</row>
    <row r="54" spans="1:21" x14ac:dyDescent="0.25">
      <c r="A54" s="24">
        <v>85</v>
      </c>
      <c r="B54" s="29"/>
      <c r="C54" s="18" t="s">
        <v>24</v>
      </c>
      <c r="D54" s="19"/>
      <c r="E54" s="19"/>
      <c r="F54" s="20">
        <f>F55+F56+F57+F59</f>
        <v>18525831.953788251</v>
      </c>
      <c r="G54" s="20">
        <f>G55+G56+G57+G59</f>
        <v>18525831.953788251</v>
      </c>
      <c r="H54" s="20">
        <f>SUM(H55:H59)</f>
        <v>0</v>
      </c>
      <c r="I54" s="20">
        <f>SUM(I55:I59)</f>
        <v>0</v>
      </c>
      <c r="J54" s="20">
        <f>SUM(K54:U54)</f>
        <v>18525831.953788251</v>
      </c>
      <c r="K54" s="20">
        <f>K55+K56+K57+K59</f>
        <v>0</v>
      </c>
      <c r="L54" s="20">
        <f t="shared" ref="L54:R54" si="13">L55+L56+L57+L59</f>
        <v>33698.603459999998</v>
      </c>
      <c r="M54" s="20">
        <f t="shared" si="13"/>
        <v>60654.222540000002</v>
      </c>
      <c r="N54" s="20">
        <f t="shared" si="13"/>
        <v>168412.65</v>
      </c>
      <c r="O54" s="20">
        <f t="shared" si="13"/>
        <v>322665.51</v>
      </c>
      <c r="P54" s="20">
        <f t="shared" si="13"/>
        <v>240693.35167999999</v>
      </c>
      <c r="Q54" s="20">
        <f t="shared" si="13"/>
        <v>3539941.5232216502</v>
      </c>
      <c r="R54" s="20">
        <f t="shared" si="13"/>
        <v>3539941.5232216502</v>
      </c>
      <c r="S54" s="20">
        <f t="shared" ref="S54:U54" si="14">S55+S56+S57+S59</f>
        <v>3539941.5232216502</v>
      </c>
      <c r="T54" s="20">
        <f t="shared" si="14"/>
        <v>3539941.5232216502</v>
      </c>
      <c r="U54" s="20">
        <f t="shared" si="14"/>
        <v>3539941.5232216502</v>
      </c>
    </row>
    <row r="55" spans="1:21" x14ac:dyDescent="0.25">
      <c r="A55" s="24">
        <v>86</v>
      </c>
      <c r="B55" s="29"/>
      <c r="C55" s="3" t="s">
        <v>13</v>
      </c>
      <c r="D55" s="3"/>
      <c r="E55" s="3"/>
      <c r="F55" s="4">
        <f>F35+F28+F21+F14+F42+F49</f>
        <v>0</v>
      </c>
      <c r="G55" s="4">
        <f>G35+G28+G21+G14+G42+G49</f>
        <v>0</v>
      </c>
      <c r="H55" s="4"/>
      <c r="I55" s="4"/>
      <c r="J55" s="4">
        <f>SUM(K55:U55)</f>
        <v>0</v>
      </c>
      <c r="K55" s="4">
        <f>K14+K21+K28+K35+K42+K49</f>
        <v>0</v>
      </c>
      <c r="L55" s="4">
        <f t="shared" ref="L55:R55" si="15">L14+L21+L28+L35+L42+L49</f>
        <v>0</v>
      </c>
      <c r="M55" s="4">
        <f t="shared" si="15"/>
        <v>0</v>
      </c>
      <c r="N55" s="4">
        <f t="shared" si="15"/>
        <v>0</v>
      </c>
      <c r="O55" s="4">
        <f t="shared" si="15"/>
        <v>0</v>
      </c>
      <c r="P55" s="4">
        <f t="shared" si="15"/>
        <v>0</v>
      </c>
      <c r="Q55" s="4">
        <f t="shared" si="15"/>
        <v>0</v>
      </c>
      <c r="R55" s="4">
        <f t="shared" si="15"/>
        <v>0</v>
      </c>
      <c r="S55" s="4">
        <f t="shared" ref="S55:U55" si="16">S14+S21+S28+S35+S42+S49</f>
        <v>0</v>
      </c>
      <c r="T55" s="4">
        <f t="shared" si="16"/>
        <v>0</v>
      </c>
      <c r="U55" s="4">
        <f t="shared" si="16"/>
        <v>0</v>
      </c>
    </row>
    <row r="56" spans="1:21" x14ac:dyDescent="0.25">
      <c r="A56" s="24">
        <v>87</v>
      </c>
      <c r="B56" s="29"/>
      <c r="C56" s="3" t="s">
        <v>14</v>
      </c>
      <c r="D56" s="3"/>
      <c r="E56" s="3"/>
      <c r="F56" s="4">
        <f t="shared" ref="F56:G59" si="17">F36+F29+F22+F15+F43+F50</f>
        <v>17699707.61610825</v>
      </c>
      <c r="G56" s="4">
        <f t="shared" si="17"/>
        <v>17699707.61610825</v>
      </c>
      <c r="H56" s="4"/>
      <c r="I56" s="4"/>
      <c r="J56" s="4">
        <f t="shared" ref="J56:J59" si="18">SUM(K56:U56)</f>
        <v>0</v>
      </c>
      <c r="K56" s="4">
        <f t="shared" ref="K56:R59" si="19">K15+K22+K29+K36+K43+K50</f>
        <v>0</v>
      </c>
      <c r="L56" s="4">
        <f t="shared" si="19"/>
        <v>0</v>
      </c>
      <c r="M56" s="4">
        <f t="shared" si="19"/>
        <v>0</v>
      </c>
      <c r="N56" s="4">
        <f t="shared" si="19"/>
        <v>0</v>
      </c>
      <c r="O56" s="4">
        <f t="shared" si="19"/>
        <v>0</v>
      </c>
      <c r="P56" s="4">
        <f t="shared" si="19"/>
        <v>0</v>
      </c>
      <c r="Q56" s="4">
        <f t="shared" si="19"/>
        <v>0</v>
      </c>
      <c r="R56" s="4">
        <f t="shared" si="19"/>
        <v>0</v>
      </c>
      <c r="S56" s="4">
        <f t="shared" ref="S56:U56" si="20">S15+S22+S29+S36+S43+S50</f>
        <v>0</v>
      </c>
      <c r="T56" s="4">
        <f t="shared" si="20"/>
        <v>0</v>
      </c>
      <c r="U56" s="4">
        <f t="shared" si="20"/>
        <v>0</v>
      </c>
    </row>
    <row r="57" spans="1:21" x14ac:dyDescent="0.25">
      <c r="A57" s="24">
        <v>88</v>
      </c>
      <c r="B57" s="29"/>
      <c r="C57" s="3" t="s">
        <v>15</v>
      </c>
      <c r="D57" s="3"/>
      <c r="E57" s="3"/>
      <c r="F57" s="4">
        <f t="shared" si="17"/>
        <v>826124.33768</v>
      </c>
      <c r="G57" s="4">
        <f t="shared" si="17"/>
        <v>826124.33768</v>
      </c>
      <c r="H57" s="4"/>
      <c r="I57" s="4"/>
      <c r="J57" s="4">
        <f t="shared" si="18"/>
        <v>826124.33768</v>
      </c>
      <c r="K57" s="4">
        <f t="shared" si="19"/>
        <v>0</v>
      </c>
      <c r="L57" s="4">
        <f t="shared" si="19"/>
        <v>33698.603459999998</v>
      </c>
      <c r="M57" s="4">
        <f t="shared" si="19"/>
        <v>60654.222540000002</v>
      </c>
      <c r="N57" s="4">
        <f t="shared" si="19"/>
        <v>168412.65</v>
      </c>
      <c r="O57" s="4">
        <f t="shared" si="19"/>
        <v>322665.51</v>
      </c>
      <c r="P57" s="4">
        <f t="shared" si="19"/>
        <v>240693.35167999999</v>
      </c>
      <c r="Q57" s="4">
        <f t="shared" si="19"/>
        <v>0</v>
      </c>
      <c r="R57" s="4">
        <f t="shared" si="19"/>
        <v>0</v>
      </c>
      <c r="S57" s="4">
        <f t="shared" ref="S57:U57" si="21">S16+S23+S30+S37+S44+S51</f>
        <v>0</v>
      </c>
      <c r="T57" s="4">
        <f t="shared" si="21"/>
        <v>0</v>
      </c>
      <c r="U57" s="4">
        <f t="shared" si="21"/>
        <v>0</v>
      </c>
    </row>
    <row r="58" spans="1:21" ht="24" x14ac:dyDescent="0.25">
      <c r="A58" s="24">
        <v>89</v>
      </c>
      <c r="B58" s="29"/>
      <c r="C58" s="3" t="s">
        <v>23</v>
      </c>
      <c r="D58" s="3"/>
      <c r="E58" s="3"/>
      <c r="F58" s="4">
        <f t="shared" si="17"/>
        <v>0</v>
      </c>
      <c r="G58" s="4">
        <f t="shared" si="17"/>
        <v>0</v>
      </c>
      <c r="H58" s="4"/>
      <c r="I58" s="4"/>
      <c r="J58" s="4">
        <f t="shared" si="18"/>
        <v>0</v>
      </c>
      <c r="K58" s="4">
        <f t="shared" si="19"/>
        <v>0</v>
      </c>
      <c r="L58" s="4">
        <f t="shared" si="19"/>
        <v>0</v>
      </c>
      <c r="M58" s="4">
        <f t="shared" si="19"/>
        <v>0</v>
      </c>
      <c r="N58" s="4">
        <f t="shared" si="19"/>
        <v>0</v>
      </c>
      <c r="O58" s="4">
        <f t="shared" si="19"/>
        <v>0</v>
      </c>
      <c r="P58" s="4">
        <f t="shared" si="19"/>
        <v>0</v>
      </c>
      <c r="Q58" s="4">
        <f t="shared" si="19"/>
        <v>0</v>
      </c>
      <c r="R58" s="4">
        <f t="shared" si="19"/>
        <v>0</v>
      </c>
      <c r="S58" s="4">
        <f t="shared" ref="S58:U58" si="22">S17+S24+S31+S38+S45+S52</f>
        <v>0</v>
      </c>
      <c r="T58" s="4">
        <f t="shared" si="22"/>
        <v>0</v>
      </c>
      <c r="U58" s="4">
        <f t="shared" si="22"/>
        <v>0</v>
      </c>
    </row>
    <row r="59" spans="1:21" x14ac:dyDescent="0.25">
      <c r="A59" s="24">
        <v>90</v>
      </c>
      <c r="B59" s="29"/>
      <c r="C59" s="3" t="s">
        <v>16</v>
      </c>
      <c r="D59" s="3"/>
      <c r="E59" s="3"/>
      <c r="F59" s="4">
        <f t="shared" si="17"/>
        <v>0</v>
      </c>
      <c r="G59" s="4">
        <f t="shared" si="17"/>
        <v>0</v>
      </c>
      <c r="H59" s="4"/>
      <c r="I59" s="4"/>
      <c r="J59" s="4">
        <f t="shared" si="18"/>
        <v>17699707.61610825</v>
      </c>
      <c r="K59" s="4">
        <f t="shared" si="19"/>
        <v>0</v>
      </c>
      <c r="L59" s="4">
        <f t="shared" si="19"/>
        <v>0</v>
      </c>
      <c r="M59" s="4">
        <f t="shared" si="19"/>
        <v>0</v>
      </c>
      <c r="N59" s="4">
        <f t="shared" si="19"/>
        <v>0</v>
      </c>
      <c r="O59" s="4">
        <f t="shared" si="19"/>
        <v>0</v>
      </c>
      <c r="P59" s="4">
        <f t="shared" si="19"/>
        <v>0</v>
      </c>
      <c r="Q59" s="4">
        <f t="shared" si="19"/>
        <v>3539941.5232216502</v>
      </c>
      <c r="R59" s="4">
        <f t="shared" si="19"/>
        <v>3539941.5232216502</v>
      </c>
      <c r="S59" s="4">
        <f t="shared" ref="S59:U59" si="23">S18+S25+S32+S39+S46+S53</f>
        <v>3539941.5232216502</v>
      </c>
      <c r="T59" s="4">
        <f t="shared" si="23"/>
        <v>3539941.5232216502</v>
      </c>
      <c r="U59" s="4">
        <f t="shared" si="23"/>
        <v>3539941.5232216502</v>
      </c>
    </row>
  </sheetData>
  <autoFilter ref="A11:Q32"/>
  <mergeCells count="11">
    <mergeCell ref="O1:R1"/>
    <mergeCell ref="A9:A10"/>
    <mergeCell ref="C9:C10"/>
    <mergeCell ref="D9:D10"/>
    <mergeCell ref="E9:E10"/>
    <mergeCell ref="F9:G9"/>
    <mergeCell ref="H9:I9"/>
    <mergeCell ref="A8:Q8"/>
    <mergeCell ref="B9:B10"/>
    <mergeCell ref="J9:U9"/>
    <mergeCell ref="A7:U7"/>
  </mergeCells>
  <pageMargins left="0.39370078740157483" right="0.39370078740157483" top="1.1811023622047245" bottom="0.59055118110236227" header="0.43307086614173229" footer="0.19685039370078741"/>
  <pageSetup paperSize="9" scale="52" fitToHeight="0" orientation="landscape" useFirstPageNumber="1" r:id="rId1"/>
  <headerFooter differentFirst="1">
    <oddHeader>&amp;C&amp;"Liberation Serif,обычный"&amp;12&amp;P</oddHeader>
  </headerFooter>
  <rowBreaks count="1" manualBreakCount="1">
    <brk id="2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4</vt:lpstr>
      <vt:lpstr>'РАЗДЕЛ 4'!Заголовки_для_печати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2025-09-04T08:27:54Z</cp:lastPrinted>
  <dcterms:created xsi:type="dcterms:W3CDTF">2020-04-13T04:33:37Z</dcterms:created>
  <dcterms:modified xsi:type="dcterms:W3CDTF">2025-09-04T08:28:14Z</dcterms:modified>
</cp:coreProperties>
</file>