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25" windowWidth="27495" windowHeight="11190"/>
  </bookViews>
  <sheets>
    <sheet name="РАЗДЕЛ 3" sheetId="1" r:id="rId1"/>
  </sheets>
  <definedNames>
    <definedName name="_xlnm._FilterDatabase" localSheetId="0" hidden="1">'РАЗДЕЛ 3'!$A$11:$P$166</definedName>
    <definedName name="_xlnm.Print_Area" localSheetId="0">'РАЗДЕЛ 3'!$A$1:$P$166</definedName>
  </definedNames>
  <calcPr calcId="145621" refMode="R1C1"/>
</workbook>
</file>

<file path=xl/calcChain.xml><?xml version="1.0" encoding="utf-8"?>
<calcChain xmlns="http://schemas.openxmlformats.org/spreadsheetml/2006/main">
  <c r="K95" i="1" l="1"/>
  <c r="K50" i="1"/>
  <c r="H21" i="1" l="1"/>
  <c r="H15" i="1" s="1"/>
  <c r="F21" i="1"/>
  <c r="G21" i="1"/>
  <c r="D21" i="1" s="1"/>
  <c r="I21" i="1"/>
  <c r="H17" i="1"/>
  <c r="G17" i="1"/>
  <c r="D22" i="1"/>
  <c r="D20" i="1"/>
  <c r="D19" i="1"/>
  <c r="D18" i="1"/>
  <c r="D17" i="1"/>
  <c r="D166" i="1"/>
  <c r="D165" i="1"/>
  <c r="D164" i="1"/>
  <c r="D163" i="1"/>
  <c r="D162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D160" i="1"/>
  <c r="D159" i="1"/>
  <c r="D158" i="1"/>
  <c r="D157" i="1"/>
  <c r="D156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D154" i="1"/>
  <c r="D153" i="1"/>
  <c r="D152" i="1"/>
  <c r="D151" i="1"/>
  <c r="D150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D148" i="1"/>
  <c r="D147" i="1"/>
  <c r="D146" i="1"/>
  <c r="D145" i="1"/>
  <c r="D144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D142" i="1"/>
  <c r="D141" i="1"/>
  <c r="D140" i="1"/>
  <c r="D139" i="1"/>
  <c r="D138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D136" i="1"/>
  <c r="D135" i="1"/>
  <c r="D134" i="1"/>
  <c r="D133" i="1"/>
  <c r="D132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D124" i="1"/>
  <c r="D123" i="1"/>
  <c r="D122" i="1"/>
  <c r="D121" i="1"/>
  <c r="D120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D118" i="1"/>
  <c r="D117" i="1"/>
  <c r="D116" i="1"/>
  <c r="D115" i="1"/>
  <c r="D114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D112" i="1"/>
  <c r="D111" i="1"/>
  <c r="D110" i="1"/>
  <c r="D109" i="1"/>
  <c r="D108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D106" i="1"/>
  <c r="D105" i="1"/>
  <c r="D104" i="1"/>
  <c r="D103" i="1"/>
  <c r="D102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D100" i="1"/>
  <c r="D99" i="1"/>
  <c r="D98" i="1"/>
  <c r="D97" i="1"/>
  <c r="D96" i="1"/>
  <c r="O95" i="1"/>
  <c r="N95" i="1"/>
  <c r="M95" i="1"/>
  <c r="L95" i="1"/>
  <c r="D95" i="1" s="1"/>
  <c r="J95" i="1"/>
  <c r="I95" i="1"/>
  <c r="H95" i="1"/>
  <c r="G95" i="1"/>
  <c r="F95" i="1"/>
  <c r="E95" i="1"/>
  <c r="D94" i="1"/>
  <c r="D93" i="1"/>
  <c r="D92" i="1"/>
  <c r="D91" i="1"/>
  <c r="D90" i="1"/>
  <c r="O89" i="1"/>
  <c r="N89" i="1"/>
  <c r="M89" i="1"/>
  <c r="L89" i="1"/>
  <c r="K89" i="1"/>
  <c r="J89" i="1"/>
  <c r="I89" i="1"/>
  <c r="H89" i="1"/>
  <c r="G89" i="1"/>
  <c r="F89" i="1"/>
  <c r="E89" i="1"/>
  <c r="D89" i="1"/>
  <c r="D88" i="1"/>
  <c r="D87" i="1"/>
  <c r="D86" i="1"/>
  <c r="D85" i="1"/>
  <c r="D84" i="1"/>
  <c r="O83" i="1"/>
  <c r="N83" i="1"/>
  <c r="M83" i="1"/>
  <c r="L83" i="1"/>
  <c r="K83" i="1"/>
  <c r="J83" i="1"/>
  <c r="I83" i="1"/>
  <c r="H83" i="1"/>
  <c r="G83" i="1"/>
  <c r="F83" i="1"/>
  <c r="E83" i="1"/>
  <c r="D83" i="1"/>
  <c r="D82" i="1"/>
  <c r="D81" i="1"/>
  <c r="D80" i="1"/>
  <c r="D79" i="1"/>
  <c r="D78" i="1"/>
  <c r="O77" i="1"/>
  <c r="N77" i="1"/>
  <c r="M77" i="1"/>
  <c r="L77" i="1"/>
  <c r="K77" i="1"/>
  <c r="J77" i="1"/>
  <c r="I77" i="1"/>
  <c r="H77" i="1"/>
  <c r="G77" i="1"/>
  <c r="F77" i="1"/>
  <c r="E77" i="1"/>
  <c r="D77" i="1"/>
  <c r="D76" i="1"/>
  <c r="D75" i="1"/>
  <c r="D74" i="1"/>
  <c r="D73" i="1"/>
  <c r="D72" i="1"/>
  <c r="O71" i="1"/>
  <c r="N71" i="1"/>
  <c r="M71" i="1"/>
  <c r="L71" i="1"/>
  <c r="K71" i="1"/>
  <c r="J71" i="1"/>
  <c r="I71" i="1"/>
  <c r="H71" i="1"/>
  <c r="G71" i="1"/>
  <c r="F71" i="1"/>
  <c r="E71" i="1"/>
  <c r="D71" i="1"/>
  <c r="D70" i="1"/>
  <c r="D69" i="1"/>
  <c r="D68" i="1"/>
  <c r="D67" i="1"/>
  <c r="D66" i="1"/>
  <c r="O65" i="1"/>
  <c r="N65" i="1"/>
  <c r="M65" i="1"/>
  <c r="L65" i="1"/>
  <c r="K65" i="1"/>
  <c r="J65" i="1"/>
  <c r="I65" i="1"/>
  <c r="H65" i="1"/>
  <c r="G65" i="1"/>
  <c r="F65" i="1"/>
  <c r="E65" i="1"/>
  <c r="D65" i="1"/>
  <c r="D64" i="1"/>
  <c r="D63" i="1"/>
  <c r="D62" i="1"/>
  <c r="D61" i="1"/>
  <c r="D60" i="1"/>
  <c r="O59" i="1"/>
  <c r="N59" i="1"/>
  <c r="M59" i="1"/>
  <c r="L59" i="1"/>
  <c r="K59" i="1"/>
  <c r="J59" i="1"/>
  <c r="I59" i="1"/>
  <c r="H59" i="1"/>
  <c r="G59" i="1"/>
  <c r="F59" i="1"/>
  <c r="E59" i="1"/>
  <c r="D59" i="1"/>
  <c r="D58" i="1"/>
  <c r="D57" i="1"/>
  <c r="E56" i="1"/>
  <c r="D56" i="1"/>
  <c r="D55" i="1"/>
  <c r="D54" i="1"/>
  <c r="O53" i="1"/>
  <c r="N53" i="1"/>
  <c r="M53" i="1"/>
  <c r="L53" i="1"/>
  <c r="K53" i="1"/>
  <c r="J53" i="1"/>
  <c r="I53" i="1"/>
  <c r="H53" i="1"/>
  <c r="G53" i="1"/>
  <c r="F53" i="1"/>
  <c r="E53" i="1"/>
  <c r="D53" i="1"/>
  <c r="O52" i="1"/>
  <c r="O16" i="1" s="1"/>
  <c r="N52" i="1"/>
  <c r="N16" i="1" s="1"/>
  <c r="M52" i="1"/>
  <c r="L52" i="1"/>
  <c r="K52" i="1"/>
  <c r="K47" i="1" s="1"/>
  <c r="J52" i="1"/>
  <c r="I52" i="1"/>
  <c r="H52" i="1"/>
  <c r="G52" i="1"/>
  <c r="F52" i="1"/>
  <c r="E52" i="1"/>
  <c r="O51" i="1"/>
  <c r="N51" i="1"/>
  <c r="M51" i="1"/>
  <c r="M15" i="1" s="1"/>
  <c r="L51" i="1"/>
  <c r="K51" i="1"/>
  <c r="J51" i="1"/>
  <c r="I51" i="1"/>
  <c r="H51" i="1"/>
  <c r="G51" i="1"/>
  <c r="F51" i="1"/>
  <c r="E51" i="1"/>
  <c r="O50" i="1"/>
  <c r="N50" i="1"/>
  <c r="N14" i="1" s="1"/>
  <c r="M50" i="1"/>
  <c r="L50" i="1"/>
  <c r="L47" i="1" s="1"/>
  <c r="J50" i="1"/>
  <c r="I50" i="1"/>
  <c r="H50" i="1"/>
  <c r="G50" i="1"/>
  <c r="F50" i="1"/>
  <c r="E50" i="1"/>
  <c r="O49" i="1"/>
  <c r="N49" i="1"/>
  <c r="M49" i="1"/>
  <c r="L49" i="1"/>
  <c r="K49" i="1"/>
  <c r="J49" i="1"/>
  <c r="I49" i="1"/>
  <c r="H49" i="1"/>
  <c r="G49" i="1"/>
  <c r="F49" i="1"/>
  <c r="E49" i="1"/>
  <c r="D49" i="1"/>
  <c r="O48" i="1"/>
  <c r="N48" i="1"/>
  <c r="M48" i="1"/>
  <c r="L48" i="1"/>
  <c r="K48" i="1"/>
  <c r="J48" i="1"/>
  <c r="I48" i="1"/>
  <c r="H48" i="1"/>
  <c r="G48" i="1"/>
  <c r="F48" i="1"/>
  <c r="E48" i="1"/>
  <c r="D48" i="1"/>
  <c r="M47" i="1"/>
  <c r="J47" i="1"/>
  <c r="I47" i="1"/>
  <c r="H47" i="1"/>
  <c r="G47" i="1"/>
  <c r="F47" i="1"/>
  <c r="E47" i="1"/>
  <c r="D46" i="1"/>
  <c r="D45" i="1"/>
  <c r="D44" i="1"/>
  <c r="D43" i="1"/>
  <c r="D42" i="1"/>
  <c r="O41" i="1"/>
  <c r="N41" i="1"/>
  <c r="M41" i="1"/>
  <c r="L41" i="1"/>
  <c r="K41" i="1"/>
  <c r="J41" i="1"/>
  <c r="I41" i="1"/>
  <c r="H41" i="1"/>
  <c r="G41" i="1"/>
  <c r="F41" i="1"/>
  <c r="E41" i="1"/>
  <c r="D41" i="1"/>
  <c r="D40" i="1"/>
  <c r="D39" i="1"/>
  <c r="D38" i="1"/>
  <c r="D37" i="1"/>
  <c r="D36" i="1"/>
  <c r="O35" i="1"/>
  <c r="N35" i="1"/>
  <c r="M35" i="1"/>
  <c r="L35" i="1"/>
  <c r="K35" i="1"/>
  <c r="J35" i="1"/>
  <c r="I35" i="1"/>
  <c r="H35" i="1"/>
  <c r="G35" i="1"/>
  <c r="F35" i="1"/>
  <c r="E35" i="1"/>
  <c r="D35" i="1"/>
  <c r="D34" i="1"/>
  <c r="D33" i="1"/>
  <c r="E32" i="1"/>
  <c r="D32" i="1"/>
  <c r="D31" i="1"/>
  <c r="D30" i="1"/>
  <c r="O29" i="1"/>
  <c r="N29" i="1"/>
  <c r="M29" i="1"/>
  <c r="L29" i="1"/>
  <c r="K29" i="1"/>
  <c r="J29" i="1"/>
  <c r="I29" i="1"/>
  <c r="H29" i="1"/>
  <c r="G29" i="1"/>
  <c r="F29" i="1"/>
  <c r="E29" i="1"/>
  <c r="D29" i="1"/>
  <c r="D28" i="1"/>
  <c r="D27" i="1"/>
  <c r="D26" i="1"/>
  <c r="D25" i="1"/>
  <c r="D24" i="1"/>
  <c r="O23" i="1"/>
  <c r="N23" i="1"/>
  <c r="M23" i="1"/>
  <c r="L23" i="1"/>
  <c r="K23" i="1"/>
  <c r="J23" i="1"/>
  <c r="I23" i="1"/>
  <c r="H23" i="1"/>
  <c r="G23" i="1"/>
  <c r="F23" i="1"/>
  <c r="E23" i="1"/>
  <c r="D23" i="1"/>
  <c r="O22" i="1"/>
  <c r="N22" i="1"/>
  <c r="M22" i="1"/>
  <c r="L22" i="1"/>
  <c r="K22" i="1"/>
  <c r="J22" i="1"/>
  <c r="I22" i="1"/>
  <c r="H22" i="1"/>
  <c r="G22" i="1"/>
  <c r="F22" i="1"/>
  <c r="E22" i="1"/>
  <c r="O21" i="1"/>
  <c r="N21" i="1"/>
  <c r="M21" i="1"/>
  <c r="L21" i="1"/>
  <c r="K21" i="1"/>
  <c r="J21" i="1"/>
  <c r="E21" i="1"/>
  <c r="O20" i="1"/>
  <c r="N20" i="1"/>
  <c r="M20" i="1"/>
  <c r="L20" i="1"/>
  <c r="K20" i="1"/>
  <c r="J20" i="1"/>
  <c r="I20" i="1"/>
  <c r="H20" i="1"/>
  <c r="G20" i="1"/>
  <c r="F20" i="1"/>
  <c r="E20" i="1"/>
  <c r="O19" i="1"/>
  <c r="N19" i="1"/>
  <c r="M19" i="1"/>
  <c r="L19" i="1"/>
  <c r="K19" i="1"/>
  <c r="J19" i="1"/>
  <c r="I19" i="1"/>
  <c r="H19" i="1"/>
  <c r="G19" i="1"/>
  <c r="F19" i="1"/>
  <c r="E19" i="1"/>
  <c r="O18" i="1"/>
  <c r="N18" i="1"/>
  <c r="M18" i="1"/>
  <c r="L18" i="1"/>
  <c r="K18" i="1"/>
  <c r="J18" i="1"/>
  <c r="I18" i="1"/>
  <c r="H18" i="1"/>
  <c r="G18" i="1"/>
  <c r="F18" i="1"/>
  <c r="E18" i="1"/>
  <c r="O17" i="1"/>
  <c r="N17" i="1"/>
  <c r="M17" i="1"/>
  <c r="L17" i="1"/>
  <c r="K17" i="1"/>
  <c r="J17" i="1"/>
  <c r="I17" i="1"/>
  <c r="F17" i="1"/>
  <c r="E17" i="1"/>
  <c r="M16" i="1"/>
  <c r="L16" i="1"/>
  <c r="J16" i="1"/>
  <c r="I16" i="1"/>
  <c r="H16" i="1"/>
  <c r="G16" i="1"/>
  <c r="F16" i="1"/>
  <c r="E16" i="1"/>
  <c r="O15" i="1"/>
  <c r="N15" i="1"/>
  <c r="K15" i="1"/>
  <c r="J15" i="1"/>
  <c r="I15" i="1"/>
  <c r="F15" i="1"/>
  <c r="E15" i="1"/>
  <c r="O14" i="1"/>
  <c r="M14" i="1"/>
  <c r="L14" i="1"/>
  <c r="K14" i="1"/>
  <c r="J14" i="1"/>
  <c r="I14" i="1"/>
  <c r="H14" i="1"/>
  <c r="G14" i="1"/>
  <c r="F14" i="1"/>
  <c r="E14" i="1"/>
  <c r="O13" i="1"/>
  <c r="N13" i="1"/>
  <c r="M13" i="1"/>
  <c r="L13" i="1"/>
  <c r="K13" i="1"/>
  <c r="J13" i="1"/>
  <c r="I13" i="1"/>
  <c r="H13" i="1"/>
  <c r="G13" i="1"/>
  <c r="F13" i="1"/>
  <c r="E13" i="1"/>
  <c r="D13" i="1"/>
  <c r="O12" i="1"/>
  <c r="N12" i="1"/>
  <c r="M12" i="1"/>
  <c r="L12" i="1"/>
  <c r="K12" i="1"/>
  <c r="J12" i="1"/>
  <c r="I12" i="1"/>
  <c r="H12" i="1"/>
  <c r="G12" i="1"/>
  <c r="F12" i="1"/>
  <c r="E12" i="1"/>
  <c r="D12" i="1"/>
  <c r="L11" i="1"/>
  <c r="J11" i="1"/>
  <c r="I11" i="1"/>
  <c r="H11" i="1"/>
  <c r="G11" i="1"/>
  <c r="F11" i="1"/>
  <c r="E11" i="1"/>
  <c r="D51" i="1" l="1"/>
  <c r="L15" i="1"/>
  <c r="O11" i="1"/>
  <c r="O47" i="1"/>
  <c r="D52" i="1"/>
  <c r="M11" i="1"/>
  <c r="N11" i="1"/>
  <c r="K16" i="1"/>
  <c r="N47" i="1"/>
  <c r="D14" i="1"/>
  <c r="D50" i="1"/>
  <c r="D47" i="1"/>
  <c r="G15" i="1"/>
  <c r="D15" i="1" l="1"/>
  <c r="K11" i="1"/>
  <c r="D11" i="1" s="1"/>
  <c r="D16" i="1"/>
</calcChain>
</file>

<file path=xl/sharedStrings.xml><?xml version="1.0" encoding="utf-8"?>
<sst xmlns="http://schemas.openxmlformats.org/spreadsheetml/2006/main" count="212" uniqueCount="66">
  <si>
    <t>Приложение 3</t>
  </si>
  <si>
    <t>к постановлению Администрации</t>
  </si>
  <si>
    <t>муниципального округа Первоуральск</t>
  </si>
  <si>
    <t>федеральный бюджет</t>
  </si>
  <si>
    <t>Раздел 3. Мероприятия комплексной программы по повышению надежности и качества питьевого водоснабжения населению муниципального округа Первоуральск до 2033 года</t>
  </si>
  <si>
    <t>№ п/п</t>
  </si>
  <si>
    <t>Наименование мероприятия / источники расходов на финансирование</t>
  </si>
  <si>
    <t>Ответственный 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</si>
  <si>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</si>
  <si>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</si>
  <si>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</si>
  <si>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2023 год</t>
  </si>
  <si>
    <t>2024 год</t>
  </si>
  <si>
    <t>2025 год</t>
  </si>
  <si>
    <t>2026 год</t>
  </si>
  <si>
    <t>2027 год</t>
  </si>
  <si>
    <t>2028 год</t>
  </si>
  <si>
    <t>областной бюджет</t>
  </si>
  <si>
    <t>2031 год</t>
  </si>
  <si>
    <t>2032 год</t>
  </si>
  <si>
    <t>2033 год</t>
  </si>
  <si>
    <t>местный бюджет</t>
  </si>
  <si>
    <t>ВСЕГО по программе, в том числе:</t>
  </si>
  <si>
    <t>в том числе местный бюджет на условиях софинансирования</t>
  </si>
  <si>
    <t>внебюджетные источники</t>
  </si>
  <si>
    <t>Мероприятие 2.7. Строительство водовода из Билимбаевского пруда в Верхне-Шайтанское водохранилище всего, в том числе:</t>
  </si>
  <si>
    <t>1.1.5.</t>
  </si>
  <si>
    <t>Мероприятие 1. Ремонт, капитальный ремонт и содержание гидротехнических сооружений всего, в том числе:</t>
  </si>
  <si>
    <t>УЖКХиС</t>
  </si>
  <si>
    <t>1.1.1., 1.1.2.</t>
  </si>
  <si>
    <t>Мероприятие 2.9. Ремонт сетей холодного водоснабжения, расположенных в зоне производства работ ПАО "Т Плюс", проводимых в рамках концессионного соглашения  по  проекту "Модернизация тепловых сетей от ЦТП №3, 23, 31, 37, 8, 9, 20 в городе Первоуральск"» всего, в том числе:</t>
  </si>
  <si>
    <t>1.1.3.</t>
  </si>
  <si>
    <t>Мероприятие 1.1. Капитальный ремонт Верхне-Шайтанского гидротехнического сооружения всего, в том числе:</t>
  </si>
  <si>
    <t>1.1.1.</t>
  </si>
  <si>
    <t>Проверить ФЭО и предоставить</t>
  </si>
  <si>
    <t>Мероприятие 1.2. Содержание гидротехнических сооружений всего, в том числе:</t>
  </si>
  <si>
    <t>1.1.2.</t>
  </si>
  <si>
    <t>Мероприятие 2.11. Строительство водопровода в д. Калата, с. Слобода, д. Старые Решеты всего, в том числе:</t>
  </si>
  <si>
    <t>Подтверждение ФЭО</t>
  </si>
  <si>
    <t>Мероприятие 1.3. Ремонт Кузинского и Каменского гидротехнического сооружения всего, в том числе:</t>
  </si>
  <si>
    <t>Мероприятие 2.12. Строительство 2-й нитки Нижне-Сергинского водовода всего, в том числе:</t>
  </si>
  <si>
    <t>Предоставить Обоснование</t>
  </si>
  <si>
    <t>Мероприятие 1.4. Ремонт Северо-Шайтанского гидротехнического сооружения всего, в том числе:</t>
  </si>
  <si>
    <t>Расчет на 622 млн и 2028 и 2029 год. Проверить</t>
  </si>
  <si>
    <t>Мероприятие 3. Поставка спец.техники и оборудования для обеспечения водоснабжением и водоотведением, теплоснабжением, очистных сооружений, трубопроводов питьевого водоснабжения (в том числе содержание нецентрализованных источников) всего, в том числе:</t>
  </si>
  <si>
    <t>1.1.4.</t>
  </si>
  <si>
    <t>Мероприятие 2. Строительство, реконструкция, модернизация, капитальный ремонт, ремонт и содержание объектов, сетей водоснабжения и водоотведения, теплоснабжения, очистных сооружений, трубопроводов питьевого водоснабжения (в том числе содержание нецентрализованных источников); выполнение проектно-сметной документации, инженерных изысканий, прохождение экспертизы проектов в рамках строительства, реконструкции, модернизации, ремонтов объектов водоснабжения и водоотведения, теплоснабжения, а также разработка и актуализация программы комплексного развития систем коммунальной инфраструктуры, схем тепло-, электро-, газо-, водоснабжения и водоотведения муниципального округа всего, в том числе:</t>
  </si>
  <si>
    <t>УЖКХиС, УралДоломит</t>
  </si>
  <si>
    <t>1.1.3., 1.1.5</t>
  </si>
  <si>
    <t>Мероприятие 3.1. Приобретение насосного обрудования для скважин водоснабжения Нижне-Сергиинского месторождения всего, в том числе:</t>
  </si>
  <si>
    <t>Мероприятие 3.2. Приобретение специализированного оборудования для очистки иловых отложений  в местах водозабора всего, в том числе:</t>
  </si>
  <si>
    <t>Мероприятие 2.1. Капитальный ремонт сетей водоснабжения и электроснабжения к скважине № 416 Нижне-Сергиинского меторождения всего, в том числе:</t>
  </si>
  <si>
    <t>Мероприятие 2.2. Разработка проектно-сметной и рабочей документации и выполнение работ по капитальному ремонту участка водопровода от насосной 3 подъема г. Нижние Серги до бактерицидной станции г.Первоуральск всего, в том числе:</t>
  </si>
  <si>
    <t>Мероприятие 3.3. Поставка комбинированной машины всего, в том числе:</t>
  </si>
  <si>
    <t>Приложить мк, на 12 млн обоснование</t>
  </si>
  <si>
    <t>Мероприятие 2.3. Капитальный ремонт участка водопровода г. Первоуральска всего, в том числе:</t>
  </si>
  <si>
    <t>Мероприятие 3.4. Поставка дизельной насосной установки  всего, в том числе:</t>
  </si>
  <si>
    <t>Мероприятие 2.4. Капитальный ремонт сетей холодного водоснабжения 7,8 микрорайона г. Первоуральска всего, в том числе:</t>
  </si>
  <si>
    <t>приложить мк</t>
  </si>
  <si>
    <t>Мероприятие 3.5. Поставка системы телеиснпекции для труб всего, в том числе:</t>
  </si>
  <si>
    <t>Мероприятие 2.5. Выполнение работ по оценке технического состояния эксплуатационных скважин Сергинского водозабора и оценка запасов питьевых подземных вод на водозаборном участке скважин №№ 3р.э., 5 р.э., 7916 для питьевого и хозяйственно-бытового водоснабжения п. Динас, расположенном на территории муниципального округа Первоуральск Свердловской области всего, в том числе:</t>
  </si>
  <si>
    <t>Мероприятие 3.6. Поставка автоцистерны всего, в том числе:</t>
  </si>
  <si>
    <t>Мероприятие 2.6. Разработка проектно-сметной и рабочей документации и выполнение работ по строительству водовода из Галкинского карьера в Билимбаевский пруд муниципального округа Первоуральск всего, в том числе:</t>
  </si>
  <si>
    <t>Мероприятие 2.8. Строительство Шишимо-Дарьинского источника водоснабжения всего, в том числе:</t>
  </si>
  <si>
    <t>Мероприятие 2.10. Строительство скважины с разводящими сетями в п.Крылосово всего, в том числе:</t>
  </si>
  <si>
    <t>от 04.09.2025    № 2313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</si>
</sst>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name val="Calibri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 applyFont="0" applyFill="0" applyBorder="0"/>
  </cellStyleXfs>
  <cellXfs count="46">
    <xf numFmtId="0" fontId="0" fillId="0" borderId="0" xfId="0" applyNumberFormat="1"/>
    <xf numFmtId="0" fontId="1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justify"/>
    </xf>
    <xf numFmtId="0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wrapText="1"/>
    </xf>
    <xf numFmtId="0" fontId="4" fillId="0" borderId="0" xfId="0" applyNumberFormat="1" applyFont="1"/>
    <xf numFmtId="0" fontId="4" fillId="0" borderId="1" xfId="0" applyNumberFormat="1" applyFont="1" applyBorder="1" applyAlignment="1">
      <alignment horizontal="center" vertical="top" wrapText="1"/>
    </xf>
    <xf numFmtId="0" fontId="5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" fontId="5" fillId="0" borderId="0" xfId="0" applyNumberFormat="1" applyFont="1"/>
    <xf numFmtId="4" fontId="2" fillId="0" borderId="0" xfId="0" applyNumberFormat="1" applyFont="1"/>
    <xf numFmtId="0" fontId="2" fillId="0" borderId="17" xfId="0" applyNumberFormat="1" applyFont="1" applyBorder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2" fillId="0" borderId="18" xfId="0" applyNumberFormat="1" applyFont="1" applyBorder="1" applyAlignment="1">
      <alignment horizontal="center" wrapText="1"/>
    </xf>
    <xf numFmtId="0" fontId="2" fillId="0" borderId="19" xfId="0" applyNumberFormat="1" applyFont="1" applyBorder="1" applyAlignment="1">
      <alignment horizontal="center" wrapText="1"/>
    </xf>
    <xf numFmtId="0" fontId="2" fillId="0" borderId="20" xfId="0" applyNumberFormat="1" applyFont="1" applyBorder="1" applyAlignment="1">
      <alignment horizontal="center" wrapText="1"/>
    </xf>
    <xf numFmtId="0" fontId="2" fillId="0" borderId="21" xfId="0" applyNumberFormat="1" applyFont="1" applyBorder="1" applyAlignment="1">
      <alignment horizontal="center" wrapText="1"/>
    </xf>
    <xf numFmtId="0" fontId="2" fillId="0" borderId="22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166"/>
  <sheetViews>
    <sheetView tabSelected="1" view="pageBreakPreview" zoomScale="60" zoomScaleNormal="100" workbookViewId="0">
      <selection activeCell="D8" sqref="D8:O8"/>
    </sheetView>
  </sheetViews>
  <sheetFormatPr defaultColWidth="9.140625" defaultRowHeight="15" x14ac:dyDescent="0.25"/>
  <cols>
    <col min="1" max="1" width="5.28515625" style="1" customWidth="1"/>
    <col min="2" max="2" width="57.5703125" style="1" customWidth="1"/>
    <col min="3" max="3" width="15.140625" style="1" customWidth="1"/>
    <col min="4" max="15" width="16.28515625" style="1" customWidth="1"/>
    <col min="16" max="16" width="13.5703125" style="1" customWidth="1"/>
    <col min="17" max="17" width="40.28515625" style="1" customWidth="1"/>
    <col min="18" max="23" width="12.85546875" style="1" customWidth="1"/>
    <col min="24" max="24" width="15.42578125" style="1" customWidth="1"/>
    <col min="25" max="28" width="13.28515625" style="1" customWidth="1"/>
    <col min="29" max="1027" width="9.140625" style="1" bestFit="1" customWidth="1"/>
  </cols>
  <sheetData>
    <row r="1" spans="1:28" ht="15.75" x14ac:dyDescent="0.25">
      <c r="J1" s="2" t="s">
        <v>0</v>
      </c>
      <c r="K1" s="3"/>
      <c r="L1" s="3"/>
      <c r="M1" s="3"/>
      <c r="N1" s="3"/>
      <c r="O1" s="3"/>
      <c r="P1" s="3"/>
    </row>
    <row r="2" spans="1:28" ht="15.75" x14ac:dyDescent="0.25">
      <c r="J2" s="2" t="s">
        <v>1</v>
      </c>
      <c r="K2" s="3"/>
      <c r="L2" s="3"/>
      <c r="M2" s="3"/>
      <c r="N2" s="3"/>
      <c r="O2" s="3"/>
      <c r="P2" s="3"/>
    </row>
    <row r="3" spans="1:28" ht="15.75" x14ac:dyDescent="0.25">
      <c r="J3" s="2" t="s">
        <v>2</v>
      </c>
      <c r="K3" s="3"/>
      <c r="L3" s="3"/>
      <c r="M3" s="3"/>
      <c r="N3" s="3"/>
      <c r="O3" s="3"/>
      <c r="P3" s="3"/>
    </row>
    <row r="4" spans="1:28" ht="15.75" x14ac:dyDescent="0.25">
      <c r="J4" s="2" t="s">
        <v>65</v>
      </c>
      <c r="K4" s="3"/>
      <c r="L4" s="3"/>
      <c r="M4" s="3"/>
      <c r="N4" s="3"/>
      <c r="O4" s="3"/>
      <c r="P4" s="3"/>
    </row>
    <row r="5" spans="1:28" s="3" customFormat="1" ht="15.75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28" s="3" customFormat="1" ht="15.75" x14ac:dyDescent="0.25">
      <c r="A6" s="41" t="s">
        <v>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28" s="3" customFormat="1" ht="15.75" x14ac:dyDescent="0.25">
      <c r="A7" s="7"/>
    </row>
    <row r="8" spans="1:28" ht="100.5" customHeight="1" x14ac:dyDescent="0.25">
      <c r="A8" s="29" t="s">
        <v>5</v>
      </c>
      <c r="B8" s="29" t="s">
        <v>6</v>
      </c>
      <c r="C8" s="29" t="s">
        <v>7</v>
      </c>
      <c r="D8" s="29" t="s">
        <v>8</v>
      </c>
      <c r="E8" s="30"/>
      <c r="F8" s="31"/>
      <c r="G8" s="32"/>
      <c r="H8" s="33"/>
      <c r="I8" s="34"/>
      <c r="J8" s="35"/>
      <c r="K8" s="36"/>
      <c r="L8" s="37"/>
      <c r="M8" s="38"/>
      <c r="N8" s="39"/>
      <c r="O8" s="40"/>
      <c r="P8" s="29" t="s">
        <v>9</v>
      </c>
    </row>
    <row r="9" spans="1:28" x14ac:dyDescent="0.25">
      <c r="A9" s="42"/>
      <c r="B9" s="43"/>
      <c r="C9" s="44"/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16</v>
      </c>
      <c r="K9" s="8">
        <v>2029</v>
      </c>
      <c r="L9" s="8">
        <v>2030</v>
      </c>
      <c r="M9" s="8" t="s">
        <v>18</v>
      </c>
      <c r="N9" s="8" t="s">
        <v>19</v>
      </c>
      <c r="O9" s="8" t="s">
        <v>20</v>
      </c>
      <c r="P9" s="45"/>
    </row>
    <row r="10" spans="1:28" s="12" customFormat="1" ht="11.25" x14ac:dyDescent="0.2">
      <c r="A10" s="13">
        <v>1</v>
      </c>
      <c r="B10" s="13">
        <v>2</v>
      </c>
      <c r="C10" s="13">
        <v>3</v>
      </c>
      <c r="D10" s="13">
        <v>4</v>
      </c>
      <c r="E10" s="13"/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  <c r="M10" s="13">
        <v>12</v>
      </c>
      <c r="N10" s="13">
        <v>13</v>
      </c>
      <c r="O10" s="13">
        <v>14</v>
      </c>
      <c r="P10" s="13">
        <v>15</v>
      </c>
      <c r="R10" s="12">
        <v>2023</v>
      </c>
      <c r="S10" s="12">
        <v>2024</v>
      </c>
      <c r="T10" s="12">
        <v>2025</v>
      </c>
      <c r="U10" s="12">
        <v>2026</v>
      </c>
      <c r="V10" s="12">
        <v>2027</v>
      </c>
      <c r="W10" s="12">
        <v>2028</v>
      </c>
      <c r="X10" s="12">
        <v>2029</v>
      </c>
      <c r="Y10" s="12">
        <v>2030</v>
      </c>
      <c r="Z10" s="12">
        <v>2031</v>
      </c>
      <c r="AA10" s="12">
        <v>2032</v>
      </c>
      <c r="AB10" s="12">
        <v>2033</v>
      </c>
    </row>
    <row r="11" spans="1:28" s="14" customFormat="1" ht="15.75" x14ac:dyDescent="0.25">
      <c r="A11" s="15">
        <v>1</v>
      </c>
      <c r="B11" s="16" t="s">
        <v>22</v>
      </c>
      <c r="C11" s="17"/>
      <c r="D11" s="18">
        <f t="shared" ref="D11:D42" si="0">SUM(E11:O11)</f>
        <v>19301893.792058252</v>
      </c>
      <c r="E11" s="18">
        <f t="shared" ref="E11:O11" si="1">E12+E13+E14+E16</f>
        <v>25617.295129999999</v>
      </c>
      <c r="F11" s="18">
        <f t="shared" si="1"/>
        <v>127208.29994</v>
      </c>
      <c r="G11" s="18">
        <f t="shared" si="1"/>
        <v>253423.79976999998</v>
      </c>
      <c r="H11" s="18">
        <f t="shared" si="1"/>
        <v>212352.818</v>
      </c>
      <c r="I11" s="18">
        <f t="shared" si="1"/>
        <v>325457.37</v>
      </c>
      <c r="J11" s="18">
        <f t="shared" si="1"/>
        <v>383485.21167999995</v>
      </c>
      <c r="K11" s="18">
        <f t="shared" si="1"/>
        <v>3682733.38322165</v>
      </c>
      <c r="L11" s="18">
        <f t="shared" si="1"/>
        <v>3663415.4646516503</v>
      </c>
      <c r="M11" s="18">
        <f t="shared" si="1"/>
        <v>3542733.38322165</v>
      </c>
      <c r="N11" s="18">
        <f t="shared" si="1"/>
        <v>3542733.38322165</v>
      </c>
      <c r="O11" s="18">
        <f t="shared" si="1"/>
        <v>3542733.38322165</v>
      </c>
      <c r="P11" s="19"/>
      <c r="Q11" s="20">
        <v>19301893.792058252</v>
      </c>
      <c r="R11" s="20">
        <v>25617.295129999999</v>
      </c>
      <c r="S11" s="20">
        <v>127208.29994</v>
      </c>
      <c r="T11" s="20">
        <v>253423.79976999998</v>
      </c>
      <c r="U11" s="20">
        <v>212352.818</v>
      </c>
      <c r="V11" s="20">
        <v>325457.37</v>
      </c>
      <c r="W11" s="20">
        <v>383485.21167999995</v>
      </c>
      <c r="X11" s="20">
        <v>3682733.38322165</v>
      </c>
      <c r="Y11" s="14">
        <v>3663415.4646516503</v>
      </c>
      <c r="Z11" s="14">
        <v>3542733.38322165</v>
      </c>
      <c r="AA11" s="14">
        <v>3542733.38322165</v>
      </c>
      <c r="AB11" s="14">
        <v>3542733.38322165</v>
      </c>
    </row>
    <row r="12" spans="1:28" s="3" customFormat="1" ht="15.75" x14ac:dyDescent="0.25">
      <c r="A12" s="4">
        <v>2</v>
      </c>
      <c r="B12" s="5" t="s">
        <v>3</v>
      </c>
      <c r="C12" s="6"/>
      <c r="D12" s="9">
        <f t="shared" si="0"/>
        <v>54899.7</v>
      </c>
      <c r="E12" s="9">
        <f t="shared" ref="E12:O12" si="2">E18+E48+E126</f>
        <v>0</v>
      </c>
      <c r="F12" s="9">
        <f t="shared" si="2"/>
        <v>0</v>
      </c>
      <c r="G12" s="9">
        <f t="shared" si="2"/>
        <v>54899.7</v>
      </c>
      <c r="H12" s="9">
        <f t="shared" si="2"/>
        <v>0</v>
      </c>
      <c r="I12" s="9">
        <f t="shared" si="2"/>
        <v>0</v>
      </c>
      <c r="J12" s="9">
        <f t="shared" si="2"/>
        <v>0</v>
      </c>
      <c r="K12" s="9">
        <f t="shared" si="2"/>
        <v>0</v>
      </c>
      <c r="L12" s="9">
        <f t="shared" si="2"/>
        <v>0</v>
      </c>
      <c r="M12" s="9">
        <f t="shared" si="2"/>
        <v>0</v>
      </c>
      <c r="N12" s="9">
        <f t="shared" si="2"/>
        <v>0</v>
      </c>
      <c r="O12" s="9">
        <f t="shared" si="2"/>
        <v>0</v>
      </c>
      <c r="P12" s="4"/>
      <c r="Q12" s="21">
        <v>54899.7</v>
      </c>
      <c r="R12" s="21">
        <v>0</v>
      </c>
      <c r="S12" s="21">
        <v>0</v>
      </c>
      <c r="T12" s="21">
        <v>54899.7</v>
      </c>
      <c r="U12" s="21">
        <v>0</v>
      </c>
      <c r="V12" s="21">
        <v>0</v>
      </c>
      <c r="W12" s="21">
        <v>0</v>
      </c>
      <c r="X12" s="21">
        <v>0</v>
      </c>
      <c r="Y12" s="3">
        <v>0</v>
      </c>
      <c r="Z12" s="3">
        <v>0</v>
      </c>
      <c r="AA12" s="3">
        <v>0</v>
      </c>
      <c r="AB12" s="3">
        <v>0</v>
      </c>
    </row>
    <row r="13" spans="1:28" s="3" customFormat="1" ht="15.75" x14ac:dyDescent="0.25">
      <c r="A13" s="4">
        <v>3</v>
      </c>
      <c r="B13" s="5" t="s">
        <v>17</v>
      </c>
      <c r="C13" s="6"/>
      <c r="D13" s="9">
        <f t="shared" si="0"/>
        <v>80410.900000000009</v>
      </c>
      <c r="E13" s="9">
        <f t="shared" ref="E13:O13" si="3">E19+E49+E127</f>
        <v>0</v>
      </c>
      <c r="F13" s="9">
        <f t="shared" si="3"/>
        <v>0</v>
      </c>
      <c r="G13" s="9">
        <f t="shared" si="3"/>
        <v>55687.200000000004</v>
      </c>
      <c r="H13" s="9">
        <f t="shared" si="3"/>
        <v>24723.7</v>
      </c>
      <c r="I13" s="9">
        <f t="shared" si="3"/>
        <v>0</v>
      </c>
      <c r="J13" s="9">
        <f t="shared" si="3"/>
        <v>0</v>
      </c>
      <c r="K13" s="9">
        <f t="shared" si="3"/>
        <v>0</v>
      </c>
      <c r="L13" s="9">
        <f t="shared" si="3"/>
        <v>0</v>
      </c>
      <c r="M13" s="9">
        <f t="shared" si="3"/>
        <v>0</v>
      </c>
      <c r="N13" s="9">
        <f t="shared" si="3"/>
        <v>0</v>
      </c>
      <c r="O13" s="9">
        <f t="shared" si="3"/>
        <v>0</v>
      </c>
      <c r="P13" s="4"/>
      <c r="Q13" s="21">
        <v>80410.900000000009</v>
      </c>
      <c r="R13" s="21">
        <v>0</v>
      </c>
      <c r="S13" s="21">
        <v>0</v>
      </c>
      <c r="T13" s="21">
        <v>55687.200000000004</v>
      </c>
      <c r="U13" s="21">
        <v>24723.7</v>
      </c>
      <c r="V13" s="21">
        <v>0</v>
      </c>
      <c r="W13" s="21">
        <v>0</v>
      </c>
      <c r="X13" s="21">
        <v>0</v>
      </c>
      <c r="Y13" s="3">
        <v>0</v>
      </c>
      <c r="Z13" s="3">
        <v>0</v>
      </c>
      <c r="AA13" s="3">
        <v>0</v>
      </c>
      <c r="AB13" s="3">
        <v>0</v>
      </c>
    </row>
    <row r="14" spans="1:28" s="3" customFormat="1" ht="15.75" x14ac:dyDescent="0.25">
      <c r="A14" s="4">
        <v>4</v>
      </c>
      <c r="B14" s="5" t="s">
        <v>21</v>
      </c>
      <c r="C14" s="6"/>
      <c r="D14" s="9">
        <f t="shared" si="0"/>
        <v>1466875.5759500002</v>
      </c>
      <c r="E14" s="9">
        <f t="shared" ref="E14:F16" si="4">E20+E50+E128</f>
        <v>25617.295129999999</v>
      </c>
      <c r="F14" s="9">
        <f t="shared" si="4"/>
        <v>127208.29994</v>
      </c>
      <c r="G14" s="9">
        <f>G20+G140+G50+G128</f>
        <v>142836.89976999999</v>
      </c>
      <c r="H14" s="9">
        <f t="shared" ref="H14:O16" si="5">H20+H50+H128</f>
        <v>187629.11799999999</v>
      </c>
      <c r="I14" s="9">
        <f t="shared" si="5"/>
        <v>325457.37</v>
      </c>
      <c r="J14" s="9">
        <f t="shared" si="5"/>
        <v>383485.21167999995</v>
      </c>
      <c r="K14" s="9">
        <f t="shared" si="5"/>
        <v>142791.85999999999</v>
      </c>
      <c r="L14" s="9">
        <f t="shared" si="5"/>
        <v>123473.94143000001</v>
      </c>
      <c r="M14" s="9">
        <f t="shared" si="5"/>
        <v>2791.86</v>
      </c>
      <c r="N14" s="9">
        <f t="shared" si="5"/>
        <v>2791.86</v>
      </c>
      <c r="O14" s="9">
        <f t="shared" si="5"/>
        <v>2791.86</v>
      </c>
      <c r="P14" s="4"/>
      <c r="Q14" s="21">
        <v>1466875.58</v>
      </c>
      <c r="R14" s="21">
        <v>25617.295129999999</v>
      </c>
      <c r="S14" s="21">
        <v>127208.29994</v>
      </c>
      <c r="T14" s="21">
        <v>142836.89976999999</v>
      </c>
      <c r="U14" s="21">
        <v>187629.11799999999</v>
      </c>
      <c r="V14" s="21">
        <v>325457.37</v>
      </c>
      <c r="W14" s="21">
        <v>383485.21167999995</v>
      </c>
      <c r="X14" s="21">
        <v>142791.85999999999</v>
      </c>
      <c r="Y14" s="3">
        <v>123473.94</v>
      </c>
      <c r="Z14" s="3">
        <v>2791.86</v>
      </c>
      <c r="AA14" s="3">
        <v>2791.86</v>
      </c>
      <c r="AB14" s="3">
        <v>2791.86</v>
      </c>
    </row>
    <row r="15" spans="1:28" s="3" customFormat="1" ht="15" customHeight="1" x14ac:dyDescent="0.25">
      <c r="A15" s="4">
        <v>5</v>
      </c>
      <c r="B15" s="5" t="s">
        <v>23</v>
      </c>
      <c r="C15" s="6"/>
      <c r="D15" s="9">
        <f t="shared" si="0"/>
        <v>6525.4279999999999</v>
      </c>
      <c r="E15" s="9">
        <f t="shared" si="4"/>
        <v>0</v>
      </c>
      <c r="F15" s="9">
        <f t="shared" si="4"/>
        <v>0</v>
      </c>
      <c r="G15" s="9">
        <f>G21+G51+G129</f>
        <v>1999.4</v>
      </c>
      <c r="H15" s="9">
        <f t="shared" si="5"/>
        <v>4526.0280000000002</v>
      </c>
      <c r="I15" s="9">
        <f t="shared" si="5"/>
        <v>0</v>
      </c>
      <c r="J15" s="9">
        <f t="shared" si="5"/>
        <v>0</v>
      </c>
      <c r="K15" s="9">
        <f t="shared" si="5"/>
        <v>0</v>
      </c>
      <c r="L15" s="9">
        <f t="shared" si="5"/>
        <v>0</v>
      </c>
      <c r="M15" s="9">
        <f t="shared" si="5"/>
        <v>0</v>
      </c>
      <c r="N15" s="9">
        <f t="shared" si="5"/>
        <v>0</v>
      </c>
      <c r="O15" s="9">
        <f t="shared" si="5"/>
        <v>0</v>
      </c>
      <c r="P15" s="4"/>
      <c r="Q15" s="21">
        <v>6525.4279999999999</v>
      </c>
      <c r="R15" s="21">
        <v>0</v>
      </c>
      <c r="S15" s="21">
        <v>0</v>
      </c>
      <c r="T15" s="21">
        <v>1999.4</v>
      </c>
      <c r="U15" s="21">
        <v>4526.0280000000002</v>
      </c>
      <c r="V15" s="21">
        <v>0</v>
      </c>
      <c r="W15" s="21">
        <v>0</v>
      </c>
      <c r="X15" s="21">
        <v>0</v>
      </c>
      <c r="Y15" s="3">
        <v>0</v>
      </c>
      <c r="Z15" s="3">
        <v>0</v>
      </c>
      <c r="AA15" s="3">
        <v>0</v>
      </c>
      <c r="AB15" s="3">
        <v>0</v>
      </c>
    </row>
    <row r="16" spans="1:28" s="3" customFormat="1" ht="15.75" x14ac:dyDescent="0.25">
      <c r="A16" s="4">
        <v>6</v>
      </c>
      <c r="B16" s="5" t="s">
        <v>24</v>
      </c>
      <c r="C16" s="6"/>
      <c r="D16" s="9">
        <f t="shared" si="0"/>
        <v>17699707.61610825</v>
      </c>
      <c r="E16" s="9">
        <f t="shared" si="4"/>
        <v>0</v>
      </c>
      <c r="F16" s="9">
        <f t="shared" si="4"/>
        <v>0</v>
      </c>
      <c r="G16" s="9">
        <f>G22+G52+G130</f>
        <v>0</v>
      </c>
      <c r="H16" s="9">
        <f t="shared" si="5"/>
        <v>0</v>
      </c>
      <c r="I16" s="9">
        <f t="shared" si="5"/>
        <v>0</v>
      </c>
      <c r="J16" s="9">
        <f t="shared" si="5"/>
        <v>0</v>
      </c>
      <c r="K16" s="9">
        <f t="shared" si="5"/>
        <v>3539941.5232216502</v>
      </c>
      <c r="L16" s="9">
        <f t="shared" si="5"/>
        <v>3539941.5232216502</v>
      </c>
      <c r="M16" s="9">
        <f t="shared" si="5"/>
        <v>3539941.5232216502</v>
      </c>
      <c r="N16" s="9">
        <f t="shared" si="5"/>
        <v>3539941.5232216502</v>
      </c>
      <c r="O16" s="9">
        <f t="shared" si="5"/>
        <v>3539941.5232216502</v>
      </c>
      <c r="P16" s="4"/>
      <c r="Q16" s="21">
        <v>17699707.620000001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3539941.52</v>
      </c>
      <c r="Y16" s="3">
        <v>3539941.52</v>
      </c>
      <c r="Z16" s="3">
        <v>3539941.52</v>
      </c>
      <c r="AA16" s="3">
        <v>3539941.52</v>
      </c>
      <c r="AB16" s="3">
        <v>3539941.52</v>
      </c>
    </row>
    <row r="17" spans="1:16" s="14" customFormat="1" ht="47.25" x14ac:dyDescent="0.25">
      <c r="A17" s="15">
        <v>7</v>
      </c>
      <c r="B17" s="16" t="s">
        <v>27</v>
      </c>
      <c r="C17" s="17" t="s">
        <v>28</v>
      </c>
      <c r="D17" s="18">
        <f t="shared" ref="D17:D22" si="6">SUM(E17:O17)</f>
        <v>85719.894039999999</v>
      </c>
      <c r="E17" s="18">
        <f t="shared" ref="E17:O17" si="7">E18+E19+E20+E22</f>
        <v>3143.3693299999995</v>
      </c>
      <c r="F17" s="18">
        <f t="shared" si="7"/>
        <v>2912.9067100000002</v>
      </c>
      <c r="G17" s="18">
        <f>G18+G19+G20+G22</f>
        <v>28180.43</v>
      </c>
      <c r="H17" s="18">
        <f>H18+H19+H20+H22</f>
        <v>31940.168000000001</v>
      </c>
      <c r="I17" s="18">
        <f t="shared" si="7"/>
        <v>2791.86</v>
      </c>
      <c r="J17" s="18">
        <f t="shared" si="7"/>
        <v>2791.86</v>
      </c>
      <c r="K17" s="18">
        <f t="shared" si="7"/>
        <v>2791.86</v>
      </c>
      <c r="L17" s="18">
        <f t="shared" si="7"/>
        <v>2791.86</v>
      </c>
      <c r="M17" s="18">
        <f t="shared" si="7"/>
        <v>2791.86</v>
      </c>
      <c r="N17" s="18">
        <f t="shared" si="7"/>
        <v>2791.86</v>
      </c>
      <c r="O17" s="18">
        <f t="shared" si="7"/>
        <v>2791.86</v>
      </c>
      <c r="P17" s="19" t="s">
        <v>29</v>
      </c>
    </row>
    <row r="18" spans="1:16" s="3" customFormat="1" ht="15" customHeight="1" x14ac:dyDescent="0.25">
      <c r="A18" s="4">
        <v>8</v>
      </c>
      <c r="B18" s="5" t="s">
        <v>3</v>
      </c>
      <c r="C18" s="6"/>
      <c r="D18" s="9">
        <f t="shared" si="6"/>
        <v>0</v>
      </c>
      <c r="E18" s="9">
        <f t="shared" ref="E18:O18" si="8">E24+E30+E36+E42</f>
        <v>0</v>
      </c>
      <c r="F18" s="9">
        <f t="shared" si="8"/>
        <v>0</v>
      </c>
      <c r="G18" s="9">
        <f t="shared" si="8"/>
        <v>0</v>
      </c>
      <c r="H18" s="9">
        <f t="shared" si="8"/>
        <v>0</v>
      </c>
      <c r="I18" s="9">
        <f t="shared" si="8"/>
        <v>0</v>
      </c>
      <c r="J18" s="9">
        <f t="shared" si="8"/>
        <v>0</v>
      </c>
      <c r="K18" s="9">
        <f t="shared" si="8"/>
        <v>0</v>
      </c>
      <c r="L18" s="9">
        <f t="shared" si="8"/>
        <v>0</v>
      </c>
      <c r="M18" s="9">
        <f t="shared" si="8"/>
        <v>0</v>
      </c>
      <c r="N18" s="9">
        <f t="shared" si="8"/>
        <v>0</v>
      </c>
      <c r="O18" s="9">
        <f t="shared" si="8"/>
        <v>0</v>
      </c>
      <c r="P18" s="10"/>
    </row>
    <row r="19" spans="1:16" s="3" customFormat="1" ht="15.75" x14ac:dyDescent="0.25">
      <c r="A19" s="4">
        <v>9</v>
      </c>
      <c r="B19" s="5" t="s">
        <v>17</v>
      </c>
      <c r="C19" s="6"/>
      <c r="D19" s="9">
        <f t="shared" si="6"/>
        <v>44717.100000000006</v>
      </c>
      <c r="E19" s="9">
        <f t="shared" ref="E19:O19" si="9">E25+E31+E37+E43</f>
        <v>0</v>
      </c>
      <c r="F19" s="9">
        <f t="shared" si="9"/>
        <v>0</v>
      </c>
      <c r="G19" s="9">
        <f t="shared" si="9"/>
        <v>19993.400000000001</v>
      </c>
      <c r="H19" s="9">
        <f t="shared" si="9"/>
        <v>24723.7</v>
      </c>
      <c r="I19" s="9">
        <f t="shared" si="9"/>
        <v>0</v>
      </c>
      <c r="J19" s="9">
        <f t="shared" si="9"/>
        <v>0</v>
      </c>
      <c r="K19" s="9">
        <f t="shared" si="9"/>
        <v>0</v>
      </c>
      <c r="L19" s="9">
        <f t="shared" si="9"/>
        <v>0</v>
      </c>
      <c r="M19" s="9">
        <f t="shared" si="9"/>
        <v>0</v>
      </c>
      <c r="N19" s="9">
        <f t="shared" si="9"/>
        <v>0</v>
      </c>
      <c r="O19" s="9">
        <f t="shared" si="9"/>
        <v>0</v>
      </c>
      <c r="P19" s="10"/>
    </row>
    <row r="20" spans="1:16" s="3" customFormat="1" ht="15.75" x14ac:dyDescent="0.25">
      <c r="A20" s="4">
        <v>10</v>
      </c>
      <c r="B20" s="5" t="s">
        <v>21</v>
      </c>
      <c r="C20" s="6"/>
      <c r="D20" s="9">
        <f t="shared" si="6"/>
        <v>41002.794040000001</v>
      </c>
      <c r="E20" s="9">
        <f t="shared" ref="E20:O20" si="10">E26+E32+E38+E44</f>
        <v>3143.3693299999995</v>
      </c>
      <c r="F20" s="9">
        <f t="shared" si="10"/>
        <v>2912.9067100000002</v>
      </c>
      <c r="G20" s="9">
        <f t="shared" si="10"/>
        <v>8187.0300000000007</v>
      </c>
      <c r="H20" s="9">
        <f t="shared" si="10"/>
        <v>7216.4680000000008</v>
      </c>
      <c r="I20" s="9">
        <f t="shared" si="10"/>
        <v>2791.86</v>
      </c>
      <c r="J20" s="9">
        <f t="shared" si="10"/>
        <v>2791.86</v>
      </c>
      <c r="K20" s="9">
        <f t="shared" si="10"/>
        <v>2791.86</v>
      </c>
      <c r="L20" s="9">
        <f t="shared" si="10"/>
        <v>2791.86</v>
      </c>
      <c r="M20" s="9">
        <f t="shared" si="10"/>
        <v>2791.86</v>
      </c>
      <c r="N20" s="9">
        <f t="shared" si="10"/>
        <v>2791.86</v>
      </c>
      <c r="O20" s="9">
        <f t="shared" si="10"/>
        <v>2791.86</v>
      </c>
      <c r="P20" s="10"/>
    </row>
    <row r="21" spans="1:16" s="3" customFormat="1" ht="31.5" x14ac:dyDescent="0.25">
      <c r="A21" s="4">
        <v>11</v>
      </c>
      <c r="B21" s="5" t="s">
        <v>23</v>
      </c>
      <c r="C21" s="6"/>
      <c r="D21" s="9">
        <f t="shared" si="6"/>
        <v>6525.4279999999999</v>
      </c>
      <c r="E21" s="9">
        <f>E27+E33+E39+E45</f>
        <v>0</v>
      </c>
      <c r="F21" s="9">
        <f t="shared" ref="F21:G21" si="11">F27+F33+F39+F45</f>
        <v>0</v>
      </c>
      <c r="G21" s="9">
        <f t="shared" si="11"/>
        <v>1999.4</v>
      </c>
      <c r="H21" s="9">
        <f>H27+H33+H39+H45</f>
        <v>4526.0280000000002</v>
      </c>
      <c r="I21" s="9">
        <f>I27+I33+I39+I45</f>
        <v>0</v>
      </c>
      <c r="J21" s="9">
        <f t="shared" ref="I21:O22" si="12">J27+J33+J39+J45</f>
        <v>0</v>
      </c>
      <c r="K21" s="9">
        <f t="shared" si="12"/>
        <v>0</v>
      </c>
      <c r="L21" s="9">
        <f t="shared" si="12"/>
        <v>0</v>
      </c>
      <c r="M21" s="9">
        <f t="shared" si="12"/>
        <v>0</v>
      </c>
      <c r="N21" s="9">
        <f t="shared" si="12"/>
        <v>0</v>
      </c>
      <c r="O21" s="9">
        <f t="shared" si="12"/>
        <v>0</v>
      </c>
      <c r="P21" s="10"/>
    </row>
    <row r="22" spans="1:16" s="3" customFormat="1" ht="15.75" x14ac:dyDescent="0.25">
      <c r="A22" s="4">
        <v>12</v>
      </c>
      <c r="B22" s="5" t="s">
        <v>24</v>
      </c>
      <c r="C22" s="6"/>
      <c r="D22" s="9">
        <f t="shared" si="6"/>
        <v>0</v>
      </c>
      <c r="E22" s="9">
        <f>E28+E34+E40+E46</f>
        <v>0</v>
      </c>
      <c r="F22" s="9">
        <f>F28+F34+F40+F46</f>
        <v>0</v>
      </c>
      <c r="G22" s="9">
        <f>G28+G34+G40+G46</f>
        <v>0</v>
      </c>
      <c r="H22" s="9">
        <f>H28+H34+H40+H46</f>
        <v>0</v>
      </c>
      <c r="I22" s="9">
        <f t="shared" si="12"/>
        <v>0</v>
      </c>
      <c r="J22" s="9">
        <f t="shared" si="12"/>
        <v>0</v>
      </c>
      <c r="K22" s="9">
        <f t="shared" si="12"/>
        <v>0</v>
      </c>
      <c r="L22" s="9">
        <f t="shared" si="12"/>
        <v>0</v>
      </c>
      <c r="M22" s="9">
        <f t="shared" si="12"/>
        <v>0</v>
      </c>
      <c r="N22" s="9">
        <f t="shared" si="12"/>
        <v>0</v>
      </c>
      <c r="O22" s="9">
        <f t="shared" si="12"/>
        <v>0</v>
      </c>
      <c r="P22" s="10"/>
    </row>
    <row r="23" spans="1:16" s="3" customFormat="1" ht="47.25" x14ac:dyDescent="0.25">
      <c r="A23" s="4">
        <v>13</v>
      </c>
      <c r="B23" s="5" t="s">
        <v>32</v>
      </c>
      <c r="C23" s="6"/>
      <c r="D23" s="9">
        <f t="shared" si="0"/>
        <v>51242.528000000006</v>
      </c>
      <c r="E23" s="9">
        <f t="shared" ref="E23:O23" si="13">E24+E25+E26+E28</f>
        <v>0</v>
      </c>
      <c r="F23" s="9">
        <f t="shared" si="13"/>
        <v>0</v>
      </c>
      <c r="G23" s="9">
        <f t="shared" si="13"/>
        <v>21992.800000000003</v>
      </c>
      <c r="H23" s="9">
        <f t="shared" si="13"/>
        <v>29249.728000000003</v>
      </c>
      <c r="I23" s="9">
        <f t="shared" si="13"/>
        <v>0</v>
      </c>
      <c r="J23" s="9">
        <f t="shared" si="13"/>
        <v>0</v>
      </c>
      <c r="K23" s="9">
        <f t="shared" si="13"/>
        <v>0</v>
      </c>
      <c r="L23" s="9">
        <f t="shared" si="13"/>
        <v>0</v>
      </c>
      <c r="M23" s="9">
        <f t="shared" si="13"/>
        <v>0</v>
      </c>
      <c r="N23" s="9">
        <f t="shared" si="13"/>
        <v>0</v>
      </c>
      <c r="O23" s="9">
        <f t="shared" si="13"/>
        <v>0</v>
      </c>
      <c r="P23" s="10" t="s">
        <v>33</v>
      </c>
    </row>
    <row r="24" spans="1:16" s="3" customFormat="1" ht="15.75" x14ac:dyDescent="0.25">
      <c r="A24" s="4">
        <v>14</v>
      </c>
      <c r="B24" s="5" t="s">
        <v>3</v>
      </c>
      <c r="C24" s="6"/>
      <c r="D24" s="9">
        <f t="shared" si="0"/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10"/>
    </row>
    <row r="25" spans="1:16" s="3" customFormat="1" ht="15.75" x14ac:dyDescent="0.25">
      <c r="A25" s="4">
        <v>15</v>
      </c>
      <c r="B25" s="5" t="s">
        <v>17</v>
      </c>
      <c r="C25" s="6"/>
      <c r="D25" s="9">
        <f t="shared" si="0"/>
        <v>44717.100000000006</v>
      </c>
      <c r="E25" s="9">
        <v>0</v>
      </c>
      <c r="F25" s="9">
        <v>0</v>
      </c>
      <c r="G25" s="9">
        <v>19993.400000000001</v>
      </c>
      <c r="H25" s="9">
        <v>24723.7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10"/>
    </row>
    <row r="26" spans="1:16" s="3" customFormat="1" ht="15.75" x14ac:dyDescent="0.25">
      <c r="A26" s="4">
        <v>16</v>
      </c>
      <c r="B26" s="5" t="s">
        <v>21</v>
      </c>
      <c r="C26" s="6"/>
      <c r="D26" s="9">
        <f t="shared" si="0"/>
        <v>6525.4279999999999</v>
      </c>
      <c r="E26" s="9">
        <v>0</v>
      </c>
      <c r="F26" s="9">
        <v>0</v>
      </c>
      <c r="G26" s="9">
        <v>1999.4</v>
      </c>
      <c r="H26" s="9">
        <v>4526.0280000000002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10"/>
    </row>
    <row r="27" spans="1:16" s="3" customFormat="1" ht="31.5" x14ac:dyDescent="0.25">
      <c r="A27" s="4">
        <v>17</v>
      </c>
      <c r="B27" s="5" t="s">
        <v>23</v>
      </c>
      <c r="C27" s="6"/>
      <c r="D27" s="9">
        <f t="shared" si="0"/>
        <v>6525.4279999999999</v>
      </c>
      <c r="E27" s="9">
        <v>0</v>
      </c>
      <c r="F27" s="9">
        <v>0</v>
      </c>
      <c r="G27" s="9">
        <v>1999.4</v>
      </c>
      <c r="H27" s="9">
        <v>4526.0280000000002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10"/>
    </row>
    <row r="28" spans="1:16" s="3" customFormat="1" ht="15.75" x14ac:dyDescent="0.25">
      <c r="A28" s="4">
        <v>18</v>
      </c>
      <c r="B28" s="5" t="s">
        <v>24</v>
      </c>
      <c r="C28" s="6"/>
      <c r="D28" s="9">
        <f t="shared" si="0"/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10"/>
    </row>
    <row r="29" spans="1:16" s="3" customFormat="1" ht="31.5" x14ac:dyDescent="0.25">
      <c r="A29" s="4">
        <v>19</v>
      </c>
      <c r="B29" s="5" t="s">
        <v>35</v>
      </c>
      <c r="C29" s="6"/>
      <c r="D29" s="9">
        <f t="shared" si="0"/>
        <v>30932.897820000002</v>
      </c>
      <c r="E29" s="9">
        <f t="shared" ref="E29:O29" si="14">E30+E31+E32+E34</f>
        <v>2598.9011099999998</v>
      </c>
      <c r="F29" s="9">
        <f t="shared" si="14"/>
        <v>2912.9067100000002</v>
      </c>
      <c r="G29" s="9">
        <f t="shared" si="14"/>
        <v>3187.63</v>
      </c>
      <c r="H29" s="9">
        <f t="shared" si="14"/>
        <v>2690.44</v>
      </c>
      <c r="I29" s="9">
        <f t="shared" si="14"/>
        <v>2791.86</v>
      </c>
      <c r="J29" s="9">
        <f t="shared" si="14"/>
        <v>2791.86</v>
      </c>
      <c r="K29" s="9">
        <f t="shared" si="14"/>
        <v>2791.86</v>
      </c>
      <c r="L29" s="9">
        <f t="shared" si="14"/>
        <v>2791.86</v>
      </c>
      <c r="M29" s="9">
        <f t="shared" si="14"/>
        <v>2791.86</v>
      </c>
      <c r="N29" s="9">
        <f t="shared" si="14"/>
        <v>2791.86</v>
      </c>
      <c r="O29" s="9">
        <f t="shared" si="14"/>
        <v>2791.86</v>
      </c>
      <c r="P29" s="10" t="s">
        <v>36</v>
      </c>
    </row>
    <row r="30" spans="1:16" s="3" customFormat="1" ht="15.75" x14ac:dyDescent="0.25">
      <c r="A30" s="4">
        <v>20</v>
      </c>
      <c r="B30" s="5" t="s">
        <v>3</v>
      </c>
      <c r="C30" s="6"/>
      <c r="D30" s="9">
        <f t="shared" si="0"/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10"/>
    </row>
    <row r="31" spans="1:16" s="3" customFormat="1" ht="15.75" x14ac:dyDescent="0.25">
      <c r="A31" s="4">
        <v>21</v>
      </c>
      <c r="B31" s="5" t="s">
        <v>17</v>
      </c>
      <c r="C31" s="6"/>
      <c r="D31" s="9">
        <f t="shared" si="0"/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10"/>
    </row>
    <row r="32" spans="1:16" s="3" customFormat="1" ht="15.75" x14ac:dyDescent="0.25">
      <c r="A32" s="4">
        <v>22</v>
      </c>
      <c r="B32" s="5" t="s">
        <v>21</v>
      </c>
      <c r="C32" s="6"/>
      <c r="D32" s="9">
        <f t="shared" si="0"/>
        <v>30932.897820000002</v>
      </c>
      <c r="E32" s="9">
        <f>2598.90111</f>
        <v>2598.9011099999998</v>
      </c>
      <c r="F32" s="9">
        <v>2912.9067100000002</v>
      </c>
      <c r="G32" s="9">
        <v>3187.63</v>
      </c>
      <c r="H32" s="9">
        <v>2690.44</v>
      </c>
      <c r="I32" s="9">
        <v>2791.86</v>
      </c>
      <c r="J32" s="9">
        <v>2791.86</v>
      </c>
      <c r="K32" s="9">
        <v>2791.86</v>
      </c>
      <c r="L32" s="9">
        <v>2791.86</v>
      </c>
      <c r="M32" s="9">
        <v>2791.86</v>
      </c>
      <c r="N32" s="9">
        <v>2791.86</v>
      </c>
      <c r="O32" s="9">
        <v>2791.86</v>
      </c>
      <c r="P32" s="10"/>
    </row>
    <row r="33" spans="1:36" s="3" customFormat="1" ht="31.5" x14ac:dyDescent="0.25">
      <c r="A33" s="4">
        <v>23</v>
      </c>
      <c r="B33" s="5" t="s">
        <v>23</v>
      </c>
      <c r="C33" s="6"/>
      <c r="D33" s="9">
        <f t="shared" si="0"/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10"/>
    </row>
    <row r="34" spans="1:36" s="3" customFormat="1" ht="15.75" x14ac:dyDescent="0.25">
      <c r="A34" s="4">
        <v>24</v>
      </c>
      <c r="B34" s="5" t="s">
        <v>24</v>
      </c>
      <c r="C34" s="6"/>
      <c r="D34" s="9">
        <f t="shared" si="0"/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10"/>
    </row>
    <row r="35" spans="1:36" s="3" customFormat="1" ht="31.5" x14ac:dyDescent="0.25">
      <c r="A35" s="4">
        <v>25</v>
      </c>
      <c r="B35" s="5" t="s">
        <v>39</v>
      </c>
      <c r="C35" s="6"/>
      <c r="D35" s="9">
        <f t="shared" si="0"/>
        <v>3000</v>
      </c>
      <c r="E35" s="9">
        <f t="shared" ref="E35:O35" si="15">E36+E37+E38+E40</f>
        <v>0</v>
      </c>
      <c r="F35" s="9">
        <f t="shared" si="15"/>
        <v>0</v>
      </c>
      <c r="G35" s="9">
        <f t="shared" si="15"/>
        <v>3000</v>
      </c>
      <c r="H35" s="9">
        <f t="shared" si="15"/>
        <v>0</v>
      </c>
      <c r="I35" s="9">
        <f t="shared" si="15"/>
        <v>0</v>
      </c>
      <c r="J35" s="9">
        <f t="shared" si="15"/>
        <v>0</v>
      </c>
      <c r="K35" s="9">
        <f t="shared" si="15"/>
        <v>0</v>
      </c>
      <c r="L35" s="9">
        <f t="shared" si="15"/>
        <v>0</v>
      </c>
      <c r="M35" s="9">
        <f t="shared" si="15"/>
        <v>0</v>
      </c>
      <c r="N35" s="9">
        <f t="shared" si="15"/>
        <v>0</v>
      </c>
      <c r="O35" s="9">
        <f t="shared" si="15"/>
        <v>0</v>
      </c>
      <c r="P35" s="10" t="s">
        <v>33</v>
      </c>
    </row>
    <row r="36" spans="1:36" s="3" customFormat="1" ht="15.75" x14ac:dyDescent="0.25">
      <c r="A36" s="4">
        <v>26</v>
      </c>
      <c r="B36" s="5" t="s">
        <v>3</v>
      </c>
      <c r="C36" s="6"/>
      <c r="D36" s="9">
        <f t="shared" si="0"/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10"/>
    </row>
    <row r="37" spans="1:36" s="3" customFormat="1" ht="15.75" x14ac:dyDescent="0.25">
      <c r="A37" s="4">
        <v>27</v>
      </c>
      <c r="B37" s="5" t="s">
        <v>17</v>
      </c>
      <c r="C37" s="6"/>
      <c r="D37" s="9">
        <f t="shared" si="0"/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10"/>
    </row>
    <row r="38" spans="1:36" s="3" customFormat="1" ht="15.75" x14ac:dyDescent="0.25">
      <c r="A38" s="4">
        <v>28</v>
      </c>
      <c r="B38" s="5" t="s">
        <v>21</v>
      </c>
      <c r="C38" s="6"/>
      <c r="D38" s="9">
        <f t="shared" si="0"/>
        <v>3000</v>
      </c>
      <c r="E38" s="9">
        <v>0</v>
      </c>
      <c r="F38" s="9">
        <v>0</v>
      </c>
      <c r="G38" s="9">
        <v>3000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10"/>
      <c r="Q38" s="3" t="s">
        <v>41</v>
      </c>
    </row>
    <row r="39" spans="1:36" s="3" customFormat="1" ht="31.5" x14ac:dyDescent="0.25">
      <c r="A39" s="4">
        <v>29</v>
      </c>
      <c r="B39" s="5" t="s">
        <v>23</v>
      </c>
      <c r="C39" s="6"/>
      <c r="D39" s="9">
        <f t="shared" si="0"/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10"/>
    </row>
    <row r="40" spans="1:36" s="3" customFormat="1" ht="15.75" x14ac:dyDescent="0.25">
      <c r="A40" s="4">
        <v>30</v>
      </c>
      <c r="B40" s="5" t="s">
        <v>24</v>
      </c>
      <c r="C40" s="6"/>
      <c r="D40" s="9">
        <f t="shared" si="0"/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10"/>
    </row>
    <row r="41" spans="1:36" s="3" customFormat="1" ht="31.5" x14ac:dyDescent="0.25">
      <c r="A41" s="4">
        <v>25</v>
      </c>
      <c r="B41" s="5" t="s">
        <v>42</v>
      </c>
      <c r="C41" s="6"/>
      <c r="D41" s="9">
        <f t="shared" si="0"/>
        <v>544.46821999999997</v>
      </c>
      <c r="E41" s="9">
        <f t="shared" ref="E41:O41" si="16">E42+E43+E44+E46</f>
        <v>544.46821999999997</v>
      </c>
      <c r="F41" s="9">
        <f t="shared" si="16"/>
        <v>0</v>
      </c>
      <c r="G41" s="9">
        <f t="shared" si="16"/>
        <v>0</v>
      </c>
      <c r="H41" s="9">
        <f t="shared" si="16"/>
        <v>0</v>
      </c>
      <c r="I41" s="9">
        <f t="shared" si="16"/>
        <v>0</v>
      </c>
      <c r="J41" s="9">
        <f t="shared" si="16"/>
        <v>0</v>
      </c>
      <c r="K41" s="9">
        <f t="shared" si="16"/>
        <v>0</v>
      </c>
      <c r="L41" s="9">
        <f t="shared" si="16"/>
        <v>0</v>
      </c>
      <c r="M41" s="9">
        <f t="shared" si="16"/>
        <v>0</v>
      </c>
      <c r="N41" s="9">
        <f t="shared" si="16"/>
        <v>0</v>
      </c>
      <c r="O41" s="9">
        <f t="shared" si="16"/>
        <v>0</v>
      </c>
      <c r="P41" s="10" t="s">
        <v>33</v>
      </c>
    </row>
    <row r="42" spans="1:36" s="3" customFormat="1" ht="15.75" x14ac:dyDescent="0.25">
      <c r="A42" s="4">
        <v>26</v>
      </c>
      <c r="B42" s="5" t="s">
        <v>3</v>
      </c>
      <c r="C42" s="6"/>
      <c r="D42" s="9">
        <f t="shared" si="0"/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10"/>
    </row>
    <row r="43" spans="1:36" s="3" customFormat="1" ht="15.75" x14ac:dyDescent="0.25">
      <c r="A43" s="4">
        <v>27</v>
      </c>
      <c r="B43" s="5" t="s">
        <v>17</v>
      </c>
      <c r="C43" s="6"/>
      <c r="D43" s="9">
        <f t="shared" ref="D43:D74" si="17">SUM(E43:O43)</f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10"/>
    </row>
    <row r="44" spans="1:36" s="3" customFormat="1" ht="15.75" x14ac:dyDescent="0.25">
      <c r="A44" s="4">
        <v>28</v>
      </c>
      <c r="B44" s="5" t="s">
        <v>21</v>
      </c>
      <c r="C44" s="6"/>
      <c r="D44" s="9">
        <f t="shared" si="17"/>
        <v>544.46821999999997</v>
      </c>
      <c r="E44" s="9">
        <v>544.46821999999997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10"/>
    </row>
    <row r="45" spans="1:36" s="3" customFormat="1" ht="31.5" x14ac:dyDescent="0.25">
      <c r="A45" s="4">
        <v>29</v>
      </c>
      <c r="B45" s="5" t="s">
        <v>23</v>
      </c>
      <c r="C45" s="6"/>
      <c r="D45" s="9">
        <f t="shared" si="17"/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10"/>
    </row>
    <row r="46" spans="1:36" s="3" customFormat="1" ht="15.75" x14ac:dyDescent="0.25">
      <c r="A46" s="4">
        <v>30</v>
      </c>
      <c r="B46" s="5" t="s">
        <v>24</v>
      </c>
      <c r="C46" s="6"/>
      <c r="D46" s="9">
        <f t="shared" si="17"/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10"/>
    </row>
    <row r="47" spans="1:36" s="14" customFormat="1" ht="243" customHeight="1" x14ac:dyDescent="0.25">
      <c r="A47" s="15">
        <v>31</v>
      </c>
      <c r="B47" s="16" t="s">
        <v>46</v>
      </c>
      <c r="C47" s="17" t="s">
        <v>47</v>
      </c>
      <c r="D47" s="18">
        <f t="shared" si="17"/>
        <v>19154436.720788248</v>
      </c>
      <c r="E47" s="18">
        <f t="shared" ref="E47:O47" si="18">E48+E49+E50+E52</f>
        <v>22473.925800000001</v>
      </c>
      <c r="F47" s="18">
        <f t="shared" si="18"/>
        <v>100078.09323</v>
      </c>
      <c r="G47" s="18">
        <f t="shared" si="18"/>
        <v>199723.49254000001</v>
      </c>
      <c r="H47" s="18">
        <f t="shared" si="18"/>
        <v>168412.65</v>
      </c>
      <c r="I47" s="18">
        <f t="shared" si="18"/>
        <v>322665.51</v>
      </c>
      <c r="J47" s="18">
        <f t="shared" si="18"/>
        <v>380693.35167999996</v>
      </c>
      <c r="K47" s="18">
        <f t="shared" si="18"/>
        <v>3679941.5232216502</v>
      </c>
      <c r="L47" s="18">
        <f t="shared" si="18"/>
        <v>3660623.6046516499</v>
      </c>
      <c r="M47" s="18">
        <f t="shared" si="18"/>
        <v>3539941.5232216502</v>
      </c>
      <c r="N47" s="18">
        <f t="shared" si="18"/>
        <v>3539941.5232216502</v>
      </c>
      <c r="O47" s="18">
        <f t="shared" si="18"/>
        <v>3539941.5232216502</v>
      </c>
      <c r="P47" s="19" t="s">
        <v>48</v>
      </c>
      <c r="Q47" s="2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</row>
    <row r="48" spans="1:36" s="3" customFormat="1" ht="15.75" x14ac:dyDescent="0.25">
      <c r="A48" s="4">
        <v>32</v>
      </c>
      <c r="B48" s="5" t="s">
        <v>3</v>
      </c>
      <c r="C48" s="6"/>
      <c r="D48" s="9">
        <f t="shared" si="17"/>
        <v>54899.7</v>
      </c>
      <c r="E48" s="9">
        <f t="shared" ref="E48:O48" si="19">E54+E60+E66+E72+E78+E84+E90+E96+E102+E108+E114+E120</f>
        <v>0</v>
      </c>
      <c r="F48" s="9">
        <f t="shared" si="19"/>
        <v>0</v>
      </c>
      <c r="G48" s="9">
        <f t="shared" si="19"/>
        <v>54899.7</v>
      </c>
      <c r="H48" s="9">
        <f t="shared" si="19"/>
        <v>0</v>
      </c>
      <c r="I48" s="9">
        <f t="shared" si="19"/>
        <v>0</v>
      </c>
      <c r="J48" s="9">
        <f t="shared" si="19"/>
        <v>0</v>
      </c>
      <c r="K48" s="9">
        <f t="shared" si="19"/>
        <v>0</v>
      </c>
      <c r="L48" s="9">
        <f t="shared" si="19"/>
        <v>0</v>
      </c>
      <c r="M48" s="9">
        <f t="shared" si="19"/>
        <v>0</v>
      </c>
      <c r="N48" s="9">
        <f t="shared" si="19"/>
        <v>0</v>
      </c>
      <c r="O48" s="9">
        <f t="shared" si="19"/>
        <v>0</v>
      </c>
      <c r="P48" s="10"/>
      <c r="Q48" s="24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</row>
    <row r="49" spans="1:36" s="3" customFormat="1" ht="15.75" x14ac:dyDescent="0.25">
      <c r="A49" s="4">
        <v>33</v>
      </c>
      <c r="B49" s="5" t="s">
        <v>17</v>
      </c>
      <c r="C49" s="6"/>
      <c r="D49" s="9">
        <f t="shared" si="17"/>
        <v>35693.800000000003</v>
      </c>
      <c r="E49" s="9">
        <f t="shared" ref="E49:O49" si="20">E55+E61+E67+E73+E79+E85+E91+E97+E103+E109+E115+E121</f>
        <v>0</v>
      </c>
      <c r="F49" s="9">
        <f t="shared" si="20"/>
        <v>0</v>
      </c>
      <c r="G49" s="9">
        <f t="shared" si="20"/>
        <v>35693.800000000003</v>
      </c>
      <c r="H49" s="9">
        <f t="shared" si="20"/>
        <v>0</v>
      </c>
      <c r="I49" s="9">
        <f t="shared" si="20"/>
        <v>0</v>
      </c>
      <c r="J49" s="9">
        <f t="shared" si="20"/>
        <v>0</v>
      </c>
      <c r="K49" s="9">
        <f t="shared" si="20"/>
        <v>0</v>
      </c>
      <c r="L49" s="9">
        <f t="shared" si="20"/>
        <v>0</v>
      </c>
      <c r="M49" s="9">
        <f t="shared" si="20"/>
        <v>0</v>
      </c>
      <c r="N49" s="9">
        <f t="shared" si="20"/>
        <v>0</v>
      </c>
      <c r="O49" s="9">
        <f t="shared" si="20"/>
        <v>0</v>
      </c>
      <c r="P49" s="10"/>
      <c r="Q49" s="25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</row>
    <row r="50" spans="1:36" s="3" customFormat="1" ht="15.75" x14ac:dyDescent="0.25">
      <c r="A50" s="4">
        <v>34</v>
      </c>
      <c r="B50" s="5" t="s">
        <v>21</v>
      </c>
      <c r="C50" s="6"/>
      <c r="D50" s="9">
        <f t="shared" si="17"/>
        <v>1364135.6046800001</v>
      </c>
      <c r="E50" s="9">
        <f t="shared" ref="E50:O50" si="21">E56+E62+E68+E74+E80+E86+E92+E98+E104+E110+E116+E122</f>
        <v>22473.925800000001</v>
      </c>
      <c r="F50" s="9">
        <f t="shared" si="21"/>
        <v>100078.09323</v>
      </c>
      <c r="G50" s="9">
        <f t="shared" si="21"/>
        <v>109129.99253999999</v>
      </c>
      <c r="H50" s="9">
        <f t="shared" si="21"/>
        <v>168412.65</v>
      </c>
      <c r="I50" s="9">
        <f t="shared" si="21"/>
        <v>322665.51</v>
      </c>
      <c r="J50" s="9">
        <f t="shared" si="21"/>
        <v>380693.35167999996</v>
      </c>
      <c r="K50" s="9">
        <f>K56+K62+K68+K74+K80+K86+K92+K98+K104+K110+K116+K122</f>
        <v>140000</v>
      </c>
      <c r="L50" s="9">
        <f t="shared" si="21"/>
        <v>120682.08143000001</v>
      </c>
      <c r="M50" s="9">
        <f t="shared" si="21"/>
        <v>0</v>
      </c>
      <c r="N50" s="9">
        <f t="shared" si="21"/>
        <v>0</v>
      </c>
      <c r="O50" s="9">
        <f t="shared" si="21"/>
        <v>0</v>
      </c>
      <c r="P50" s="10"/>
      <c r="Q50" s="26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</row>
    <row r="51" spans="1:36" s="3" customFormat="1" ht="15" customHeight="1" x14ac:dyDescent="0.25">
      <c r="A51" s="4">
        <v>35</v>
      </c>
      <c r="B51" s="5" t="s">
        <v>23</v>
      </c>
      <c r="C51" s="6"/>
      <c r="D51" s="9">
        <f t="shared" si="17"/>
        <v>0</v>
      </c>
      <c r="E51" s="9">
        <f t="shared" ref="E51:O51" si="22">E57+E63+E69+E75+E81+E87+E93+E99+E105+E111+E117+E123</f>
        <v>0</v>
      </c>
      <c r="F51" s="9">
        <f t="shared" si="22"/>
        <v>0</v>
      </c>
      <c r="G51" s="9">
        <f t="shared" si="22"/>
        <v>0</v>
      </c>
      <c r="H51" s="9">
        <f t="shared" si="22"/>
        <v>0</v>
      </c>
      <c r="I51" s="9">
        <f t="shared" si="22"/>
        <v>0</v>
      </c>
      <c r="J51" s="9">
        <f t="shared" si="22"/>
        <v>0</v>
      </c>
      <c r="K51" s="9">
        <f t="shared" si="22"/>
        <v>0</v>
      </c>
      <c r="L51" s="9">
        <f t="shared" si="22"/>
        <v>0</v>
      </c>
      <c r="M51" s="9">
        <f t="shared" si="22"/>
        <v>0</v>
      </c>
      <c r="N51" s="9">
        <f t="shared" si="22"/>
        <v>0</v>
      </c>
      <c r="O51" s="9">
        <f t="shared" si="22"/>
        <v>0</v>
      </c>
      <c r="P51" s="10"/>
      <c r="Q51" s="27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</row>
    <row r="52" spans="1:36" s="3" customFormat="1" ht="15.75" x14ac:dyDescent="0.25">
      <c r="A52" s="4">
        <v>36</v>
      </c>
      <c r="B52" s="5" t="s">
        <v>24</v>
      </c>
      <c r="C52" s="6"/>
      <c r="D52" s="9">
        <f t="shared" si="17"/>
        <v>17699707.61610825</v>
      </c>
      <c r="E52" s="9">
        <f t="shared" ref="E52:O52" si="23">E58+E64+E70+E76+E82+E88+E94+E100+E106+E112+E118+E124</f>
        <v>0</v>
      </c>
      <c r="F52" s="9">
        <f t="shared" si="23"/>
        <v>0</v>
      </c>
      <c r="G52" s="9">
        <f t="shared" si="23"/>
        <v>0</v>
      </c>
      <c r="H52" s="9">
        <f t="shared" si="23"/>
        <v>0</v>
      </c>
      <c r="I52" s="9">
        <f t="shared" si="23"/>
        <v>0</v>
      </c>
      <c r="J52" s="9">
        <f t="shared" si="23"/>
        <v>0</v>
      </c>
      <c r="K52" s="9">
        <f t="shared" si="23"/>
        <v>3539941.5232216502</v>
      </c>
      <c r="L52" s="9">
        <f t="shared" si="23"/>
        <v>3539941.5232216502</v>
      </c>
      <c r="M52" s="9">
        <f t="shared" si="23"/>
        <v>3539941.5232216502</v>
      </c>
      <c r="N52" s="9">
        <f t="shared" si="23"/>
        <v>3539941.5232216502</v>
      </c>
      <c r="O52" s="9">
        <f t="shared" si="23"/>
        <v>3539941.5232216502</v>
      </c>
      <c r="P52" s="10"/>
      <c r="Q52" s="28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</row>
    <row r="53" spans="1:36" s="3" customFormat="1" ht="47.25" x14ac:dyDescent="0.25">
      <c r="A53" s="4">
        <v>37</v>
      </c>
      <c r="B53" s="5" t="s">
        <v>51</v>
      </c>
      <c r="C53" s="6"/>
      <c r="D53" s="9">
        <f t="shared" si="17"/>
        <v>22473.925800000001</v>
      </c>
      <c r="E53" s="9">
        <f t="shared" ref="E53:O53" si="24">E54+E55+E56+E58</f>
        <v>22473.925800000001</v>
      </c>
      <c r="F53" s="9">
        <f t="shared" si="24"/>
        <v>0</v>
      </c>
      <c r="G53" s="9">
        <f t="shared" si="24"/>
        <v>0</v>
      </c>
      <c r="H53" s="9">
        <f t="shared" si="24"/>
        <v>0</v>
      </c>
      <c r="I53" s="9">
        <f t="shared" si="24"/>
        <v>0</v>
      </c>
      <c r="J53" s="9">
        <f t="shared" si="24"/>
        <v>0</v>
      </c>
      <c r="K53" s="9">
        <f t="shared" si="24"/>
        <v>0</v>
      </c>
      <c r="L53" s="9">
        <f t="shared" si="24"/>
        <v>0</v>
      </c>
      <c r="M53" s="9">
        <f t="shared" si="24"/>
        <v>0</v>
      </c>
      <c r="N53" s="9">
        <f t="shared" si="24"/>
        <v>0</v>
      </c>
      <c r="O53" s="9">
        <f t="shared" si="24"/>
        <v>0</v>
      </c>
      <c r="P53" s="10" t="s">
        <v>31</v>
      </c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</row>
    <row r="54" spans="1:36" s="3" customFormat="1" ht="15.75" x14ac:dyDescent="0.25">
      <c r="A54" s="4">
        <v>38</v>
      </c>
      <c r="B54" s="5" t="s">
        <v>3</v>
      </c>
      <c r="C54" s="6"/>
      <c r="D54" s="9">
        <f t="shared" si="17"/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10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</row>
    <row r="55" spans="1:36" s="3" customFormat="1" ht="15.75" x14ac:dyDescent="0.25">
      <c r="A55" s="4">
        <v>39</v>
      </c>
      <c r="B55" s="5" t="s">
        <v>17</v>
      </c>
      <c r="C55" s="6"/>
      <c r="D55" s="9">
        <f t="shared" si="17"/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10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</row>
    <row r="56" spans="1:36" s="3" customFormat="1" ht="15.75" x14ac:dyDescent="0.25">
      <c r="A56" s="4">
        <v>40</v>
      </c>
      <c r="B56" s="5" t="s">
        <v>21</v>
      </c>
      <c r="C56" s="6"/>
      <c r="D56" s="9">
        <f t="shared" si="17"/>
        <v>22473.925800000001</v>
      </c>
      <c r="E56" s="9">
        <f>22473.9258</f>
        <v>22473.925800000001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10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</row>
    <row r="57" spans="1:36" s="3" customFormat="1" ht="31.5" x14ac:dyDescent="0.25">
      <c r="A57" s="4">
        <v>41</v>
      </c>
      <c r="B57" s="5" t="s">
        <v>23</v>
      </c>
      <c r="C57" s="6"/>
      <c r="D57" s="9">
        <f t="shared" si="17"/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10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</row>
    <row r="58" spans="1:36" s="3" customFormat="1" ht="15.75" x14ac:dyDescent="0.25">
      <c r="A58" s="4">
        <v>42</v>
      </c>
      <c r="B58" s="5" t="s">
        <v>24</v>
      </c>
      <c r="C58" s="6"/>
      <c r="D58" s="9">
        <f t="shared" si="17"/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10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</row>
    <row r="59" spans="1:36" s="3" customFormat="1" ht="78.75" x14ac:dyDescent="0.25">
      <c r="A59" s="4">
        <v>37</v>
      </c>
      <c r="B59" s="5" t="s">
        <v>52</v>
      </c>
      <c r="C59" s="6"/>
      <c r="D59" s="9">
        <f t="shared" si="17"/>
        <v>400682.08143000002</v>
      </c>
      <c r="E59" s="9">
        <f t="shared" ref="E59:O59" si="25">E60+E61+E62+E64</f>
        <v>0</v>
      </c>
      <c r="F59" s="9">
        <f t="shared" si="25"/>
        <v>0</v>
      </c>
      <c r="G59" s="9">
        <f t="shared" si="25"/>
        <v>0</v>
      </c>
      <c r="H59" s="9">
        <f t="shared" si="25"/>
        <v>0</v>
      </c>
      <c r="I59" s="9">
        <f t="shared" si="25"/>
        <v>0</v>
      </c>
      <c r="J59" s="9">
        <f t="shared" si="25"/>
        <v>140000</v>
      </c>
      <c r="K59" s="9">
        <f t="shared" si="25"/>
        <v>140000</v>
      </c>
      <c r="L59" s="9">
        <f t="shared" si="25"/>
        <v>120682.08142999999</v>
      </c>
      <c r="M59" s="9">
        <f t="shared" si="25"/>
        <v>0</v>
      </c>
      <c r="N59" s="9">
        <f t="shared" si="25"/>
        <v>0</v>
      </c>
      <c r="O59" s="9">
        <f t="shared" si="25"/>
        <v>0</v>
      </c>
      <c r="P59" s="10" t="s">
        <v>31</v>
      </c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</row>
    <row r="60" spans="1:36" s="3" customFormat="1" ht="15.75" x14ac:dyDescent="0.25">
      <c r="A60" s="4">
        <v>38</v>
      </c>
      <c r="B60" s="5" t="s">
        <v>3</v>
      </c>
      <c r="C60" s="6"/>
      <c r="D60" s="9">
        <f t="shared" si="17"/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10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</row>
    <row r="61" spans="1:36" s="3" customFormat="1" ht="15.75" x14ac:dyDescent="0.25">
      <c r="A61" s="4">
        <v>39</v>
      </c>
      <c r="B61" s="5" t="s">
        <v>17</v>
      </c>
      <c r="C61" s="6"/>
      <c r="D61" s="9">
        <f t="shared" si="17"/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10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</row>
    <row r="62" spans="1:36" s="3" customFormat="1" ht="15.75" x14ac:dyDescent="0.25">
      <c r="A62" s="4">
        <v>40</v>
      </c>
      <c r="B62" s="5" t="s">
        <v>21</v>
      </c>
      <c r="C62" s="6"/>
      <c r="D62" s="9">
        <f t="shared" si="17"/>
        <v>400682.08143000002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140000</v>
      </c>
      <c r="K62" s="9">
        <v>140000</v>
      </c>
      <c r="L62" s="9">
        <v>120682.08143000001</v>
      </c>
      <c r="M62" s="9">
        <v>0</v>
      </c>
      <c r="N62" s="9">
        <v>0</v>
      </c>
      <c r="O62" s="9">
        <v>0</v>
      </c>
      <c r="P62" s="10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</row>
    <row r="63" spans="1:36" s="3" customFormat="1" ht="31.5" x14ac:dyDescent="0.25">
      <c r="A63" s="4">
        <v>41</v>
      </c>
      <c r="B63" s="5" t="s">
        <v>23</v>
      </c>
      <c r="C63" s="6"/>
      <c r="D63" s="9">
        <f t="shared" si="17"/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10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</row>
    <row r="64" spans="1:36" s="3" customFormat="1" ht="15.75" x14ac:dyDescent="0.25">
      <c r="A64" s="4">
        <v>42</v>
      </c>
      <c r="B64" s="5" t="s">
        <v>24</v>
      </c>
      <c r="C64" s="6"/>
      <c r="D64" s="9">
        <f t="shared" si="17"/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10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</row>
    <row r="65" spans="1:36" s="3" customFormat="1" ht="31.5" x14ac:dyDescent="0.25">
      <c r="A65" s="4">
        <v>37</v>
      </c>
      <c r="B65" s="5" t="s">
        <v>55</v>
      </c>
      <c r="C65" s="6"/>
      <c r="D65" s="9">
        <f t="shared" si="17"/>
        <v>54673.76756</v>
      </c>
      <c r="E65" s="9">
        <f t="shared" ref="E65:O65" si="26">E66+E67+E68+E70</f>
        <v>0</v>
      </c>
      <c r="F65" s="9">
        <f t="shared" si="26"/>
        <v>54673.76756</v>
      </c>
      <c r="G65" s="9">
        <f t="shared" si="26"/>
        <v>0</v>
      </c>
      <c r="H65" s="9">
        <f t="shared" si="26"/>
        <v>0</v>
      </c>
      <c r="I65" s="9">
        <f t="shared" si="26"/>
        <v>0</v>
      </c>
      <c r="J65" s="9">
        <f t="shared" si="26"/>
        <v>0</v>
      </c>
      <c r="K65" s="9">
        <f t="shared" si="26"/>
        <v>0</v>
      </c>
      <c r="L65" s="9">
        <f t="shared" si="26"/>
        <v>0</v>
      </c>
      <c r="M65" s="9">
        <f t="shared" si="26"/>
        <v>0</v>
      </c>
      <c r="N65" s="9">
        <f t="shared" si="26"/>
        <v>0</v>
      </c>
      <c r="O65" s="9">
        <f t="shared" si="26"/>
        <v>0</v>
      </c>
      <c r="P65" s="10" t="s">
        <v>31</v>
      </c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</row>
    <row r="66" spans="1:36" s="3" customFormat="1" ht="15.75" x14ac:dyDescent="0.25">
      <c r="A66" s="4">
        <v>38</v>
      </c>
      <c r="B66" s="5" t="s">
        <v>3</v>
      </c>
      <c r="C66" s="6"/>
      <c r="D66" s="9">
        <f t="shared" si="17"/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10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</row>
    <row r="67" spans="1:36" s="3" customFormat="1" ht="15.75" x14ac:dyDescent="0.25">
      <c r="A67" s="4">
        <v>39</v>
      </c>
      <c r="B67" s="5" t="s">
        <v>17</v>
      </c>
      <c r="C67" s="6"/>
      <c r="D67" s="9">
        <f t="shared" si="17"/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10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</row>
    <row r="68" spans="1:36" s="3" customFormat="1" ht="15.75" x14ac:dyDescent="0.25">
      <c r="A68" s="4">
        <v>40</v>
      </c>
      <c r="B68" s="5" t="s">
        <v>21</v>
      </c>
      <c r="C68" s="6"/>
      <c r="D68" s="9">
        <f t="shared" si="17"/>
        <v>54673.76756</v>
      </c>
      <c r="E68" s="9">
        <v>0</v>
      </c>
      <c r="F68" s="9">
        <v>54673.76756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10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</row>
    <row r="69" spans="1:36" s="3" customFormat="1" ht="31.5" x14ac:dyDescent="0.25">
      <c r="A69" s="4">
        <v>41</v>
      </c>
      <c r="B69" s="5" t="s">
        <v>23</v>
      </c>
      <c r="C69" s="6"/>
      <c r="D69" s="9">
        <f t="shared" si="17"/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10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</row>
    <row r="70" spans="1:36" s="3" customFormat="1" ht="15.75" x14ac:dyDescent="0.25">
      <c r="A70" s="4">
        <v>42</v>
      </c>
      <c r="B70" s="5" t="s">
        <v>24</v>
      </c>
      <c r="C70" s="6"/>
      <c r="D70" s="9">
        <f t="shared" si="17"/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10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</row>
    <row r="71" spans="1:36" s="3" customFormat="1" ht="47.25" x14ac:dyDescent="0.25">
      <c r="A71" s="4">
        <v>37</v>
      </c>
      <c r="B71" s="5" t="s">
        <v>57</v>
      </c>
      <c r="C71" s="6"/>
      <c r="D71" s="9">
        <f t="shared" si="17"/>
        <v>129419.26999999999</v>
      </c>
      <c r="E71" s="9">
        <f t="shared" ref="E71:O71" si="27">E72+E73+E74+E76</f>
        <v>0</v>
      </c>
      <c r="F71" s="9">
        <f t="shared" si="27"/>
        <v>0</v>
      </c>
      <c r="G71" s="9">
        <f t="shared" si="27"/>
        <v>129419.26999999999</v>
      </c>
      <c r="H71" s="9">
        <f t="shared" si="27"/>
        <v>0</v>
      </c>
      <c r="I71" s="9">
        <f t="shared" si="27"/>
        <v>0</v>
      </c>
      <c r="J71" s="9">
        <f t="shared" si="27"/>
        <v>0</v>
      </c>
      <c r="K71" s="9">
        <f t="shared" si="27"/>
        <v>0</v>
      </c>
      <c r="L71" s="9">
        <f t="shared" si="27"/>
        <v>0</v>
      </c>
      <c r="M71" s="9">
        <f t="shared" si="27"/>
        <v>0</v>
      </c>
      <c r="N71" s="9">
        <f t="shared" si="27"/>
        <v>0</v>
      </c>
      <c r="O71" s="9">
        <f t="shared" si="27"/>
        <v>0</v>
      </c>
      <c r="P71" s="10" t="s">
        <v>31</v>
      </c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</row>
    <row r="72" spans="1:36" s="3" customFormat="1" ht="15.75" x14ac:dyDescent="0.25">
      <c r="A72" s="4">
        <v>38</v>
      </c>
      <c r="B72" s="5" t="s">
        <v>3</v>
      </c>
      <c r="C72" s="6"/>
      <c r="D72" s="9">
        <f t="shared" si="17"/>
        <v>54899.7</v>
      </c>
      <c r="E72" s="9">
        <v>0</v>
      </c>
      <c r="F72" s="9">
        <v>0</v>
      </c>
      <c r="G72" s="9">
        <v>54899.7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10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</row>
    <row r="73" spans="1:36" s="3" customFormat="1" ht="15.75" x14ac:dyDescent="0.25">
      <c r="A73" s="4">
        <v>39</v>
      </c>
      <c r="B73" s="5" t="s">
        <v>17</v>
      </c>
      <c r="C73" s="6"/>
      <c r="D73" s="9">
        <f t="shared" si="17"/>
        <v>35693.800000000003</v>
      </c>
      <c r="E73" s="9">
        <v>0</v>
      </c>
      <c r="F73" s="9">
        <v>0</v>
      </c>
      <c r="G73" s="9">
        <v>35693.800000000003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10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</row>
    <row r="74" spans="1:36" s="3" customFormat="1" ht="15.75" x14ac:dyDescent="0.25">
      <c r="A74" s="4">
        <v>40</v>
      </c>
      <c r="B74" s="5" t="s">
        <v>21</v>
      </c>
      <c r="C74" s="6"/>
      <c r="D74" s="9">
        <f t="shared" si="17"/>
        <v>38825.769999999997</v>
      </c>
      <c r="E74" s="9">
        <v>0</v>
      </c>
      <c r="F74" s="9">
        <v>0</v>
      </c>
      <c r="G74" s="9">
        <v>38825.769999999997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10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</row>
    <row r="75" spans="1:36" s="3" customFormat="1" ht="31.5" x14ac:dyDescent="0.25">
      <c r="A75" s="4">
        <v>41</v>
      </c>
      <c r="B75" s="5" t="s">
        <v>23</v>
      </c>
      <c r="C75" s="6"/>
      <c r="D75" s="9">
        <f t="shared" ref="D75:D106" si="28">SUM(E75:O75)</f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10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</row>
    <row r="76" spans="1:36" s="3" customFormat="1" ht="15.75" x14ac:dyDescent="0.25">
      <c r="A76" s="4">
        <v>42</v>
      </c>
      <c r="B76" s="5" t="s">
        <v>24</v>
      </c>
      <c r="C76" s="6"/>
      <c r="D76" s="9">
        <f t="shared" si="28"/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10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</row>
    <row r="77" spans="1:36" s="3" customFormat="1" ht="126" x14ac:dyDescent="0.25">
      <c r="A77" s="4">
        <v>37</v>
      </c>
      <c r="B77" s="5" t="s">
        <v>60</v>
      </c>
      <c r="C77" s="6"/>
      <c r="D77" s="9">
        <f t="shared" si="28"/>
        <v>9650</v>
      </c>
      <c r="E77" s="9">
        <f t="shared" ref="E77:O77" si="29">E78+E79+E80+E82</f>
        <v>0</v>
      </c>
      <c r="F77" s="9">
        <f t="shared" si="29"/>
        <v>0</v>
      </c>
      <c r="G77" s="9">
        <f t="shared" si="29"/>
        <v>9650</v>
      </c>
      <c r="H77" s="9">
        <f t="shared" si="29"/>
        <v>0</v>
      </c>
      <c r="I77" s="9">
        <f t="shared" si="29"/>
        <v>0</v>
      </c>
      <c r="J77" s="9">
        <f t="shared" si="29"/>
        <v>0</v>
      </c>
      <c r="K77" s="9">
        <f t="shared" si="29"/>
        <v>0</v>
      </c>
      <c r="L77" s="9">
        <f t="shared" si="29"/>
        <v>0</v>
      </c>
      <c r="M77" s="9">
        <f t="shared" si="29"/>
        <v>0</v>
      </c>
      <c r="N77" s="9">
        <f t="shared" si="29"/>
        <v>0</v>
      </c>
      <c r="O77" s="9">
        <f t="shared" si="29"/>
        <v>0</v>
      </c>
      <c r="P77" s="10" t="s">
        <v>31</v>
      </c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</row>
    <row r="78" spans="1:36" s="3" customFormat="1" ht="15.75" x14ac:dyDescent="0.25">
      <c r="A78" s="4">
        <v>38</v>
      </c>
      <c r="B78" s="5" t="s">
        <v>3</v>
      </c>
      <c r="C78" s="6"/>
      <c r="D78" s="9">
        <f t="shared" si="28"/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10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</row>
    <row r="79" spans="1:36" s="3" customFormat="1" ht="15.75" x14ac:dyDescent="0.25">
      <c r="A79" s="4">
        <v>39</v>
      </c>
      <c r="B79" s="5" t="s">
        <v>17</v>
      </c>
      <c r="C79" s="6"/>
      <c r="D79" s="9">
        <f t="shared" si="28"/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10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</row>
    <row r="80" spans="1:36" s="3" customFormat="1" ht="15.75" x14ac:dyDescent="0.25">
      <c r="A80" s="4">
        <v>40</v>
      </c>
      <c r="B80" s="5" t="s">
        <v>21</v>
      </c>
      <c r="C80" s="6"/>
      <c r="D80" s="9">
        <f t="shared" si="28"/>
        <v>9650</v>
      </c>
      <c r="E80" s="9">
        <v>0</v>
      </c>
      <c r="F80" s="9">
        <v>0</v>
      </c>
      <c r="G80" s="9">
        <v>9650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10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</row>
    <row r="81" spans="1:36" s="3" customFormat="1" ht="31.5" x14ac:dyDescent="0.25">
      <c r="A81" s="4">
        <v>41</v>
      </c>
      <c r="B81" s="5" t="s">
        <v>23</v>
      </c>
      <c r="C81" s="6"/>
      <c r="D81" s="9">
        <f t="shared" si="28"/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10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</row>
    <row r="82" spans="1:36" s="3" customFormat="1" ht="15.75" x14ac:dyDescent="0.25">
      <c r="A82" s="4">
        <v>42</v>
      </c>
      <c r="B82" s="5" t="s">
        <v>24</v>
      </c>
      <c r="C82" s="6"/>
      <c r="D82" s="9">
        <f t="shared" si="28"/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10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</row>
    <row r="83" spans="1:36" s="3" customFormat="1" ht="78.75" x14ac:dyDescent="0.25">
      <c r="A83" s="4">
        <v>43</v>
      </c>
      <c r="B83" s="5" t="s">
        <v>62</v>
      </c>
      <c r="C83" s="6"/>
      <c r="D83" s="9">
        <f t="shared" si="28"/>
        <v>85610.299999999988</v>
      </c>
      <c r="E83" s="9">
        <f t="shared" ref="E83:O83" si="30">E84+E85+E86+E88</f>
        <v>0</v>
      </c>
      <c r="F83" s="9">
        <f t="shared" si="30"/>
        <v>33698.603459999998</v>
      </c>
      <c r="G83" s="9">
        <f t="shared" si="30"/>
        <v>51911.696539999997</v>
      </c>
      <c r="H83" s="9">
        <f t="shared" si="30"/>
        <v>0</v>
      </c>
      <c r="I83" s="9">
        <f t="shared" si="30"/>
        <v>0</v>
      </c>
      <c r="J83" s="9">
        <f t="shared" si="30"/>
        <v>0</v>
      </c>
      <c r="K83" s="9">
        <f t="shared" si="30"/>
        <v>0</v>
      </c>
      <c r="L83" s="9">
        <f t="shared" si="30"/>
        <v>0</v>
      </c>
      <c r="M83" s="9">
        <f t="shared" si="30"/>
        <v>0</v>
      </c>
      <c r="N83" s="9">
        <f t="shared" si="30"/>
        <v>0</v>
      </c>
      <c r="O83" s="9">
        <f t="shared" si="30"/>
        <v>0</v>
      </c>
      <c r="P83" s="10" t="s">
        <v>26</v>
      </c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</row>
    <row r="84" spans="1:36" s="3" customFormat="1" ht="15.75" x14ac:dyDescent="0.25">
      <c r="A84" s="4">
        <v>44</v>
      </c>
      <c r="B84" s="5" t="s">
        <v>3</v>
      </c>
      <c r="C84" s="6"/>
      <c r="D84" s="9">
        <f t="shared" si="28"/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10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</row>
    <row r="85" spans="1:36" s="3" customFormat="1" ht="15.75" x14ac:dyDescent="0.25">
      <c r="A85" s="4">
        <v>45</v>
      </c>
      <c r="B85" s="5" t="s">
        <v>17</v>
      </c>
      <c r="C85" s="6"/>
      <c r="D85" s="9">
        <f t="shared" si="28"/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10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</row>
    <row r="86" spans="1:36" s="3" customFormat="1" ht="15.75" x14ac:dyDescent="0.25">
      <c r="A86" s="4">
        <v>46</v>
      </c>
      <c r="B86" s="5" t="s">
        <v>21</v>
      </c>
      <c r="C86" s="6"/>
      <c r="D86" s="9">
        <f t="shared" si="28"/>
        <v>85610.299999999988</v>
      </c>
      <c r="E86" s="9">
        <v>0</v>
      </c>
      <c r="F86" s="9">
        <v>33698.603459999998</v>
      </c>
      <c r="G86" s="9">
        <v>51911.696539999997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10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</row>
    <row r="87" spans="1:36" s="3" customFormat="1" ht="31.5" x14ac:dyDescent="0.25">
      <c r="A87" s="4">
        <v>47</v>
      </c>
      <c r="B87" s="5" t="s">
        <v>23</v>
      </c>
      <c r="C87" s="6"/>
      <c r="D87" s="9">
        <f t="shared" si="28"/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10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</row>
    <row r="88" spans="1:36" s="3" customFormat="1" ht="15.75" x14ac:dyDescent="0.25">
      <c r="A88" s="4">
        <v>48</v>
      </c>
      <c r="B88" s="5" t="s">
        <v>24</v>
      </c>
      <c r="C88" s="6"/>
      <c r="D88" s="9">
        <f t="shared" si="28"/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10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</row>
    <row r="89" spans="1:36" s="3" customFormat="1" ht="52.5" customHeight="1" x14ac:dyDescent="0.25">
      <c r="A89" s="4">
        <v>49</v>
      </c>
      <c r="B89" s="5" t="s">
        <v>25</v>
      </c>
      <c r="C89" s="6"/>
      <c r="D89" s="9">
        <f t="shared" si="28"/>
        <v>249435.87768000001</v>
      </c>
      <c r="E89" s="9">
        <f t="shared" ref="E89:O89" si="31">E90+E91+E92+E94</f>
        <v>0</v>
      </c>
      <c r="F89" s="9">
        <f t="shared" si="31"/>
        <v>0</v>
      </c>
      <c r="G89" s="9">
        <f t="shared" si="31"/>
        <v>8742.5259999999998</v>
      </c>
      <c r="H89" s="9">
        <f t="shared" si="31"/>
        <v>0</v>
      </c>
      <c r="I89" s="9">
        <f t="shared" si="31"/>
        <v>0</v>
      </c>
      <c r="J89" s="9">
        <f t="shared" si="31"/>
        <v>240693.35167999999</v>
      </c>
      <c r="K89" s="9">
        <f t="shared" si="31"/>
        <v>0</v>
      </c>
      <c r="L89" s="9">
        <f t="shared" si="31"/>
        <v>0</v>
      </c>
      <c r="M89" s="9">
        <f t="shared" si="31"/>
        <v>0</v>
      </c>
      <c r="N89" s="9">
        <f t="shared" si="31"/>
        <v>0</v>
      </c>
      <c r="O89" s="9">
        <f t="shared" si="31"/>
        <v>0</v>
      </c>
      <c r="P89" s="10" t="s">
        <v>26</v>
      </c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</row>
    <row r="90" spans="1:36" s="3" customFormat="1" ht="15.75" customHeight="1" x14ac:dyDescent="0.25">
      <c r="A90" s="4">
        <v>50</v>
      </c>
      <c r="B90" s="5" t="s">
        <v>3</v>
      </c>
      <c r="C90" s="6"/>
      <c r="D90" s="9">
        <f t="shared" si="28"/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10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</row>
    <row r="91" spans="1:36" s="3" customFormat="1" ht="15.75" customHeight="1" x14ac:dyDescent="0.25">
      <c r="A91" s="4">
        <v>51</v>
      </c>
      <c r="B91" s="5" t="s">
        <v>17</v>
      </c>
      <c r="C91" s="6"/>
      <c r="D91" s="9">
        <f t="shared" si="28"/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10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</row>
    <row r="92" spans="1:36" s="3" customFormat="1" ht="15.75" customHeight="1" x14ac:dyDescent="0.25">
      <c r="A92" s="4">
        <v>52</v>
      </c>
      <c r="B92" s="5" t="s">
        <v>21</v>
      </c>
      <c r="C92" s="6"/>
      <c r="D92" s="9">
        <f t="shared" si="28"/>
        <v>249435.87768000001</v>
      </c>
      <c r="E92" s="9">
        <v>0</v>
      </c>
      <c r="F92" s="9">
        <v>0</v>
      </c>
      <c r="G92" s="9">
        <v>8742.5259999999998</v>
      </c>
      <c r="H92" s="9">
        <v>0</v>
      </c>
      <c r="I92" s="9">
        <v>0</v>
      </c>
      <c r="J92" s="9">
        <v>240693.35167999999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10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</row>
    <row r="93" spans="1:36" s="3" customFormat="1" ht="15.75" customHeight="1" x14ac:dyDescent="0.25">
      <c r="A93" s="4">
        <v>53</v>
      </c>
      <c r="B93" s="5" t="s">
        <v>23</v>
      </c>
      <c r="C93" s="6"/>
      <c r="D93" s="9">
        <f t="shared" si="28"/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10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</row>
    <row r="94" spans="1:36" s="3" customFormat="1" ht="15.75" x14ac:dyDescent="0.25">
      <c r="A94" s="4">
        <v>54</v>
      </c>
      <c r="B94" s="5" t="s">
        <v>24</v>
      </c>
      <c r="C94" s="6"/>
      <c r="D94" s="9">
        <f t="shared" si="28"/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10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</row>
    <row r="95" spans="1:36" s="3" customFormat="1" ht="48.75" customHeight="1" x14ac:dyDescent="0.25">
      <c r="A95" s="4">
        <v>55</v>
      </c>
      <c r="B95" s="5" t="s">
        <v>63</v>
      </c>
      <c r="C95" s="6"/>
      <c r="D95" s="9">
        <f t="shared" si="28"/>
        <v>17699707.61610825</v>
      </c>
      <c r="E95" s="9">
        <f t="shared" ref="E95:O95" si="32">E96+E97+E98+E100</f>
        <v>0</v>
      </c>
      <c r="F95" s="9">
        <f t="shared" si="32"/>
        <v>0</v>
      </c>
      <c r="G95" s="9">
        <f t="shared" si="32"/>
        <v>0</v>
      </c>
      <c r="H95" s="9">
        <f t="shared" si="32"/>
        <v>0</v>
      </c>
      <c r="I95" s="9">
        <f t="shared" si="32"/>
        <v>0</v>
      </c>
      <c r="J95" s="9">
        <f t="shared" si="32"/>
        <v>0</v>
      </c>
      <c r="K95" s="9">
        <f>K96+K97+K98+K100</f>
        <v>3539941.5232216502</v>
      </c>
      <c r="L95" s="9">
        <f t="shared" si="32"/>
        <v>3539941.5232216502</v>
      </c>
      <c r="M95" s="9">
        <f t="shared" si="32"/>
        <v>3539941.5232216502</v>
      </c>
      <c r="N95" s="9">
        <f t="shared" si="32"/>
        <v>3539941.5232216502</v>
      </c>
      <c r="O95" s="9">
        <f t="shared" si="32"/>
        <v>3539941.5232216502</v>
      </c>
      <c r="P95" s="10" t="s">
        <v>26</v>
      </c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</row>
    <row r="96" spans="1:36" s="3" customFormat="1" ht="15.75" customHeight="1" x14ac:dyDescent="0.25">
      <c r="A96" s="4">
        <v>56</v>
      </c>
      <c r="B96" s="5" t="s">
        <v>3</v>
      </c>
      <c r="C96" s="6"/>
      <c r="D96" s="9">
        <f t="shared" si="28"/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10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</row>
    <row r="97" spans="1:36" s="3" customFormat="1" ht="15.75" customHeight="1" x14ac:dyDescent="0.25">
      <c r="A97" s="4">
        <v>57</v>
      </c>
      <c r="B97" s="5" t="s">
        <v>17</v>
      </c>
      <c r="C97" s="6"/>
      <c r="D97" s="9">
        <f t="shared" si="28"/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10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</row>
    <row r="98" spans="1:36" s="3" customFormat="1" ht="15.75" customHeight="1" x14ac:dyDescent="0.25">
      <c r="A98" s="4">
        <v>58</v>
      </c>
      <c r="B98" s="5" t="s">
        <v>21</v>
      </c>
      <c r="C98" s="6"/>
      <c r="D98" s="9">
        <f t="shared" si="28"/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10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</row>
    <row r="99" spans="1:36" s="3" customFormat="1" ht="15.75" customHeight="1" x14ac:dyDescent="0.25">
      <c r="A99" s="4">
        <v>59</v>
      </c>
      <c r="B99" s="5" t="s">
        <v>23</v>
      </c>
      <c r="C99" s="6"/>
      <c r="D99" s="9">
        <f t="shared" si="28"/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10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</row>
    <row r="100" spans="1:36" s="3" customFormat="1" ht="15.75" x14ac:dyDescent="0.25">
      <c r="A100" s="4">
        <v>60</v>
      </c>
      <c r="B100" s="5" t="s">
        <v>24</v>
      </c>
      <c r="C100" s="6"/>
      <c r="D100" s="9">
        <f t="shared" si="28"/>
        <v>17699707.61610825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3539941.5232216502</v>
      </c>
      <c r="L100" s="9">
        <v>3539941.5232216502</v>
      </c>
      <c r="M100" s="9">
        <v>3539941.5232216502</v>
      </c>
      <c r="N100" s="9">
        <v>3539941.5232216502</v>
      </c>
      <c r="O100" s="9">
        <v>3539941.5232216502</v>
      </c>
      <c r="P100" s="10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</row>
    <row r="101" spans="1:36" s="14" customFormat="1" ht="103.5" customHeight="1" x14ac:dyDescent="0.25">
      <c r="A101" s="4">
        <v>55</v>
      </c>
      <c r="B101" s="5" t="s">
        <v>30</v>
      </c>
      <c r="C101" s="6"/>
      <c r="D101" s="9">
        <f t="shared" si="28"/>
        <v>11705.72221</v>
      </c>
      <c r="E101" s="9">
        <f t="shared" ref="E101:O101" si="33">E102+E103+E104+E106</f>
        <v>0</v>
      </c>
      <c r="F101" s="9">
        <f t="shared" si="33"/>
        <v>11705.72221</v>
      </c>
      <c r="G101" s="9">
        <f t="shared" si="33"/>
        <v>0</v>
      </c>
      <c r="H101" s="9">
        <f t="shared" si="33"/>
        <v>0</v>
      </c>
      <c r="I101" s="9">
        <f t="shared" si="33"/>
        <v>0</v>
      </c>
      <c r="J101" s="9">
        <f t="shared" si="33"/>
        <v>0</v>
      </c>
      <c r="K101" s="9">
        <f t="shared" si="33"/>
        <v>0</v>
      </c>
      <c r="L101" s="9">
        <f t="shared" si="33"/>
        <v>0</v>
      </c>
      <c r="M101" s="9">
        <f t="shared" si="33"/>
        <v>0</v>
      </c>
      <c r="N101" s="9">
        <f t="shared" si="33"/>
        <v>0</v>
      </c>
      <c r="O101" s="9">
        <f t="shared" si="33"/>
        <v>0</v>
      </c>
      <c r="P101" s="10" t="s">
        <v>31</v>
      </c>
    </row>
    <row r="102" spans="1:36" s="3" customFormat="1" ht="15" customHeight="1" x14ac:dyDescent="0.25">
      <c r="A102" s="4">
        <v>56</v>
      </c>
      <c r="B102" s="5" t="s">
        <v>3</v>
      </c>
      <c r="C102" s="6"/>
      <c r="D102" s="9">
        <f t="shared" si="28"/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10"/>
    </row>
    <row r="103" spans="1:36" s="3" customFormat="1" ht="15" customHeight="1" x14ac:dyDescent="0.25">
      <c r="A103" s="4">
        <v>57</v>
      </c>
      <c r="B103" s="5" t="s">
        <v>17</v>
      </c>
      <c r="C103" s="6"/>
      <c r="D103" s="9">
        <f t="shared" si="28"/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10"/>
    </row>
    <row r="104" spans="1:36" s="3" customFormat="1" ht="15.75" x14ac:dyDescent="0.25">
      <c r="A104" s="4">
        <v>58</v>
      </c>
      <c r="B104" s="5" t="s">
        <v>21</v>
      </c>
      <c r="C104" s="6"/>
      <c r="D104" s="9">
        <f t="shared" si="28"/>
        <v>11705.72221</v>
      </c>
      <c r="E104" s="9">
        <v>0</v>
      </c>
      <c r="F104" s="9">
        <v>11705.72221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10"/>
    </row>
    <row r="105" spans="1:36" s="3" customFormat="1" ht="15" customHeight="1" x14ac:dyDescent="0.25">
      <c r="A105" s="4">
        <v>59</v>
      </c>
      <c r="B105" s="5" t="s">
        <v>23</v>
      </c>
      <c r="C105" s="6"/>
      <c r="D105" s="9">
        <f t="shared" si="28"/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10"/>
    </row>
    <row r="106" spans="1:36" s="3" customFormat="1" ht="15.75" x14ac:dyDescent="0.25">
      <c r="A106" s="4">
        <v>60</v>
      </c>
      <c r="B106" s="5" t="s">
        <v>24</v>
      </c>
      <c r="C106" s="6"/>
      <c r="D106" s="9">
        <f t="shared" si="28"/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10"/>
    </row>
    <row r="107" spans="1:36" s="14" customFormat="1" ht="54" customHeight="1" x14ac:dyDescent="0.25">
      <c r="A107" s="4">
        <v>55</v>
      </c>
      <c r="B107" s="5" t="s">
        <v>64</v>
      </c>
      <c r="C107" s="6"/>
      <c r="D107" s="9">
        <f t="shared" ref="D107:D138" si="34">SUM(E107:O107)</f>
        <v>189113</v>
      </c>
      <c r="E107" s="9">
        <f t="shared" ref="E107:O107" si="35">E108+E109+E110+E112</f>
        <v>0</v>
      </c>
      <c r="F107" s="9">
        <f t="shared" si="35"/>
        <v>0</v>
      </c>
      <c r="G107" s="9">
        <f t="shared" si="35"/>
        <v>0</v>
      </c>
      <c r="H107" s="9">
        <f t="shared" si="35"/>
        <v>99113</v>
      </c>
      <c r="I107" s="9">
        <f t="shared" si="35"/>
        <v>90000</v>
      </c>
      <c r="J107" s="9">
        <f t="shared" si="35"/>
        <v>0</v>
      </c>
      <c r="K107" s="9">
        <f t="shared" si="35"/>
        <v>0</v>
      </c>
      <c r="L107" s="9">
        <f t="shared" si="35"/>
        <v>0</v>
      </c>
      <c r="M107" s="9">
        <f t="shared" si="35"/>
        <v>0</v>
      </c>
      <c r="N107" s="9">
        <f t="shared" si="35"/>
        <v>0</v>
      </c>
      <c r="O107" s="9">
        <f t="shared" si="35"/>
        <v>0</v>
      </c>
      <c r="P107" s="10" t="s">
        <v>31</v>
      </c>
    </row>
    <row r="108" spans="1:36" s="3" customFormat="1" ht="15" customHeight="1" x14ac:dyDescent="0.25">
      <c r="A108" s="4">
        <v>56</v>
      </c>
      <c r="B108" s="5" t="s">
        <v>3</v>
      </c>
      <c r="C108" s="6"/>
      <c r="D108" s="9">
        <f t="shared" si="34"/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10"/>
    </row>
    <row r="109" spans="1:36" s="3" customFormat="1" ht="15" customHeight="1" x14ac:dyDescent="0.25">
      <c r="A109" s="4">
        <v>57</v>
      </c>
      <c r="B109" s="5" t="s">
        <v>17</v>
      </c>
      <c r="C109" s="6"/>
      <c r="D109" s="9">
        <f t="shared" si="34"/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10"/>
    </row>
    <row r="110" spans="1:36" s="3" customFormat="1" ht="15.75" x14ac:dyDescent="0.25">
      <c r="A110" s="4">
        <v>58</v>
      </c>
      <c r="B110" s="5" t="s">
        <v>21</v>
      </c>
      <c r="C110" s="6"/>
      <c r="D110" s="9">
        <f t="shared" si="34"/>
        <v>189113</v>
      </c>
      <c r="E110" s="9">
        <v>0</v>
      </c>
      <c r="F110" s="9">
        <v>0</v>
      </c>
      <c r="G110" s="9">
        <v>0</v>
      </c>
      <c r="H110" s="9">
        <v>99113</v>
      </c>
      <c r="I110" s="9">
        <v>90000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10"/>
      <c r="Q110" s="3" t="s">
        <v>34</v>
      </c>
    </row>
    <row r="111" spans="1:36" s="3" customFormat="1" ht="15" customHeight="1" x14ac:dyDescent="0.25">
      <c r="A111" s="4">
        <v>59</v>
      </c>
      <c r="B111" s="5" t="s">
        <v>23</v>
      </c>
      <c r="C111" s="6"/>
      <c r="D111" s="9">
        <f t="shared" si="34"/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10"/>
    </row>
    <row r="112" spans="1:36" s="3" customFormat="1" ht="15.75" x14ac:dyDescent="0.25">
      <c r="A112" s="4">
        <v>60</v>
      </c>
      <c r="B112" s="5" t="s">
        <v>24</v>
      </c>
      <c r="C112" s="6"/>
      <c r="D112" s="9">
        <f t="shared" si="34"/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10"/>
    </row>
    <row r="113" spans="1:17" s="3" customFormat="1" ht="38.25" customHeight="1" x14ac:dyDescent="0.25">
      <c r="A113" s="4">
        <v>55</v>
      </c>
      <c r="B113" s="5" t="s">
        <v>37</v>
      </c>
      <c r="C113" s="6"/>
      <c r="D113" s="9">
        <f t="shared" si="34"/>
        <v>32000</v>
      </c>
      <c r="E113" s="9">
        <f t="shared" ref="E113:O113" si="36">E114+E115+E116+E118</f>
        <v>0</v>
      </c>
      <c r="F113" s="9">
        <f t="shared" si="36"/>
        <v>0</v>
      </c>
      <c r="G113" s="9">
        <f t="shared" si="36"/>
        <v>0</v>
      </c>
      <c r="H113" s="9">
        <f t="shared" si="36"/>
        <v>7000</v>
      </c>
      <c r="I113" s="9">
        <f t="shared" si="36"/>
        <v>25000</v>
      </c>
      <c r="J113" s="9">
        <f t="shared" si="36"/>
        <v>0</v>
      </c>
      <c r="K113" s="9">
        <f t="shared" si="36"/>
        <v>0</v>
      </c>
      <c r="L113" s="9">
        <f t="shared" si="36"/>
        <v>0</v>
      </c>
      <c r="M113" s="9">
        <f t="shared" si="36"/>
        <v>0</v>
      </c>
      <c r="N113" s="9">
        <f t="shared" si="36"/>
        <v>0</v>
      </c>
      <c r="O113" s="9">
        <f t="shared" si="36"/>
        <v>0</v>
      </c>
      <c r="P113" s="10" t="s">
        <v>26</v>
      </c>
    </row>
    <row r="114" spans="1:17" s="3" customFormat="1" ht="15.75" x14ac:dyDescent="0.25">
      <c r="A114" s="4">
        <v>56</v>
      </c>
      <c r="B114" s="5" t="s">
        <v>3</v>
      </c>
      <c r="C114" s="6"/>
      <c r="D114" s="9">
        <f t="shared" si="34"/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10"/>
    </row>
    <row r="115" spans="1:17" s="3" customFormat="1" ht="15.75" x14ac:dyDescent="0.25">
      <c r="A115" s="4">
        <v>57</v>
      </c>
      <c r="B115" s="5" t="s">
        <v>17</v>
      </c>
      <c r="C115" s="6"/>
      <c r="D115" s="9">
        <f t="shared" si="34"/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10"/>
    </row>
    <row r="116" spans="1:17" s="3" customFormat="1" ht="15.75" x14ac:dyDescent="0.25">
      <c r="A116" s="4">
        <v>58</v>
      </c>
      <c r="B116" s="5" t="s">
        <v>21</v>
      </c>
      <c r="C116" s="6"/>
      <c r="D116" s="9">
        <f t="shared" si="34"/>
        <v>32000</v>
      </c>
      <c r="E116" s="9">
        <v>0</v>
      </c>
      <c r="F116" s="9">
        <v>0</v>
      </c>
      <c r="G116" s="9">
        <v>0</v>
      </c>
      <c r="H116" s="9">
        <v>7000</v>
      </c>
      <c r="I116" s="9">
        <v>25000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10"/>
      <c r="Q116" s="3" t="s">
        <v>38</v>
      </c>
    </row>
    <row r="117" spans="1:17" s="3" customFormat="1" ht="31.5" x14ac:dyDescent="0.25">
      <c r="A117" s="4">
        <v>59</v>
      </c>
      <c r="B117" s="5" t="s">
        <v>23</v>
      </c>
      <c r="C117" s="6"/>
      <c r="D117" s="9">
        <f t="shared" si="34"/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10"/>
    </row>
    <row r="118" spans="1:17" s="3" customFormat="1" ht="15.75" x14ac:dyDescent="0.25">
      <c r="A118" s="4">
        <v>60</v>
      </c>
      <c r="B118" s="5" t="s">
        <v>24</v>
      </c>
      <c r="C118" s="6"/>
      <c r="D118" s="9">
        <f t="shared" si="34"/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10"/>
    </row>
    <row r="119" spans="1:17" s="14" customFormat="1" ht="37.5" customHeight="1" x14ac:dyDescent="0.25">
      <c r="A119" s="4">
        <v>55</v>
      </c>
      <c r="B119" s="5" t="s">
        <v>40</v>
      </c>
      <c r="C119" s="6"/>
      <c r="D119" s="9">
        <f t="shared" si="34"/>
        <v>269965.16000000003</v>
      </c>
      <c r="E119" s="9">
        <f t="shared" ref="E119:O119" si="37">E120+E121+E122+E124</f>
        <v>0</v>
      </c>
      <c r="F119" s="9">
        <f t="shared" si="37"/>
        <v>0</v>
      </c>
      <c r="G119" s="9">
        <f t="shared" si="37"/>
        <v>0</v>
      </c>
      <c r="H119" s="9">
        <f t="shared" si="37"/>
        <v>62299.65</v>
      </c>
      <c r="I119" s="9">
        <f t="shared" si="37"/>
        <v>207665.51</v>
      </c>
      <c r="J119" s="9">
        <f t="shared" si="37"/>
        <v>0</v>
      </c>
      <c r="K119" s="9">
        <f t="shared" si="37"/>
        <v>0</v>
      </c>
      <c r="L119" s="9">
        <f t="shared" si="37"/>
        <v>0</v>
      </c>
      <c r="M119" s="9">
        <f t="shared" si="37"/>
        <v>0</v>
      </c>
      <c r="N119" s="9">
        <f t="shared" si="37"/>
        <v>0</v>
      </c>
      <c r="O119" s="9">
        <f t="shared" si="37"/>
        <v>0</v>
      </c>
      <c r="P119" s="10" t="s">
        <v>26</v>
      </c>
    </row>
    <row r="120" spans="1:17" s="3" customFormat="1" ht="15" customHeight="1" x14ac:dyDescent="0.25">
      <c r="A120" s="4">
        <v>56</v>
      </c>
      <c r="B120" s="5" t="s">
        <v>3</v>
      </c>
      <c r="C120" s="6"/>
      <c r="D120" s="9">
        <f t="shared" si="34"/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10"/>
    </row>
    <row r="121" spans="1:17" s="3" customFormat="1" ht="15" customHeight="1" x14ac:dyDescent="0.25">
      <c r="A121" s="4">
        <v>57</v>
      </c>
      <c r="B121" s="5" t="s">
        <v>17</v>
      </c>
      <c r="C121" s="6"/>
      <c r="D121" s="9">
        <f t="shared" si="34"/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10"/>
    </row>
    <row r="122" spans="1:17" s="3" customFormat="1" ht="15.75" x14ac:dyDescent="0.25">
      <c r="A122" s="4">
        <v>58</v>
      </c>
      <c r="B122" s="5" t="s">
        <v>21</v>
      </c>
      <c r="C122" s="6"/>
      <c r="D122" s="9">
        <f t="shared" si="34"/>
        <v>269965.16000000003</v>
      </c>
      <c r="E122" s="9">
        <v>0</v>
      </c>
      <c r="F122" s="9">
        <v>0</v>
      </c>
      <c r="G122" s="9">
        <v>0</v>
      </c>
      <c r="H122" s="9">
        <v>62299.65</v>
      </c>
      <c r="I122" s="9">
        <v>207665.51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10"/>
      <c r="Q122" s="3" t="s">
        <v>43</v>
      </c>
    </row>
    <row r="123" spans="1:17" s="3" customFormat="1" ht="15" customHeight="1" x14ac:dyDescent="0.25">
      <c r="A123" s="4">
        <v>59</v>
      </c>
      <c r="B123" s="5" t="s">
        <v>23</v>
      </c>
      <c r="C123" s="6"/>
      <c r="D123" s="9">
        <f t="shared" si="34"/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10"/>
    </row>
    <row r="124" spans="1:17" s="3" customFormat="1" ht="15.75" x14ac:dyDescent="0.25">
      <c r="A124" s="4">
        <v>60</v>
      </c>
      <c r="B124" s="5" t="s">
        <v>24</v>
      </c>
      <c r="C124" s="6"/>
      <c r="D124" s="9">
        <f t="shared" si="34"/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10"/>
    </row>
    <row r="125" spans="1:17" ht="97.5" customHeight="1" x14ac:dyDescent="0.25">
      <c r="A125" s="15">
        <v>61</v>
      </c>
      <c r="B125" s="16" t="s">
        <v>44</v>
      </c>
      <c r="C125" s="17" t="s">
        <v>28</v>
      </c>
      <c r="D125" s="18">
        <f t="shared" si="34"/>
        <v>61737.177230000001</v>
      </c>
      <c r="E125" s="18">
        <f t="shared" ref="E125:O125" si="38">E126+E127+E128+E130</f>
        <v>0</v>
      </c>
      <c r="F125" s="18">
        <f t="shared" si="38"/>
        <v>24217.3</v>
      </c>
      <c r="G125" s="18">
        <f t="shared" si="38"/>
        <v>25519.877229999998</v>
      </c>
      <c r="H125" s="18">
        <f t="shared" si="38"/>
        <v>12000</v>
      </c>
      <c r="I125" s="18">
        <f t="shared" si="38"/>
        <v>0</v>
      </c>
      <c r="J125" s="18">
        <f t="shared" si="38"/>
        <v>0</v>
      </c>
      <c r="K125" s="18">
        <f t="shared" si="38"/>
        <v>0</v>
      </c>
      <c r="L125" s="18">
        <f t="shared" si="38"/>
        <v>0</v>
      </c>
      <c r="M125" s="18">
        <f t="shared" si="38"/>
        <v>0</v>
      </c>
      <c r="N125" s="18">
        <f t="shared" si="38"/>
        <v>0</v>
      </c>
      <c r="O125" s="18">
        <f t="shared" si="38"/>
        <v>0</v>
      </c>
      <c r="P125" s="19" t="s">
        <v>45</v>
      </c>
    </row>
    <row r="126" spans="1:17" ht="15.75" x14ac:dyDescent="0.25">
      <c r="A126" s="4">
        <v>62</v>
      </c>
      <c r="B126" s="5" t="s">
        <v>3</v>
      </c>
      <c r="C126" s="6"/>
      <c r="D126" s="9">
        <f t="shared" si="34"/>
        <v>0</v>
      </c>
      <c r="E126" s="9">
        <f t="shared" ref="E126:O126" si="39">E132+E138+E144+E150+E156+E162</f>
        <v>0</v>
      </c>
      <c r="F126" s="9">
        <f t="shared" si="39"/>
        <v>0</v>
      </c>
      <c r="G126" s="9">
        <f t="shared" si="39"/>
        <v>0</v>
      </c>
      <c r="H126" s="9">
        <f t="shared" si="39"/>
        <v>0</v>
      </c>
      <c r="I126" s="9">
        <f t="shared" si="39"/>
        <v>0</v>
      </c>
      <c r="J126" s="9">
        <f t="shared" si="39"/>
        <v>0</v>
      </c>
      <c r="K126" s="9">
        <f t="shared" si="39"/>
        <v>0</v>
      </c>
      <c r="L126" s="9">
        <f t="shared" si="39"/>
        <v>0</v>
      </c>
      <c r="M126" s="9">
        <f t="shared" si="39"/>
        <v>0</v>
      </c>
      <c r="N126" s="9">
        <f t="shared" si="39"/>
        <v>0</v>
      </c>
      <c r="O126" s="9">
        <f t="shared" si="39"/>
        <v>0</v>
      </c>
      <c r="P126" s="4"/>
    </row>
    <row r="127" spans="1:17" ht="15.75" x14ac:dyDescent="0.25">
      <c r="A127" s="4">
        <v>63</v>
      </c>
      <c r="B127" s="5" t="s">
        <v>17</v>
      </c>
      <c r="C127" s="6"/>
      <c r="D127" s="9">
        <f t="shared" si="34"/>
        <v>0</v>
      </c>
      <c r="E127" s="9">
        <f t="shared" ref="E127:O127" si="40">E133+E139+E145+E151+E157+E163</f>
        <v>0</v>
      </c>
      <c r="F127" s="9">
        <f t="shared" si="40"/>
        <v>0</v>
      </c>
      <c r="G127" s="9">
        <f t="shared" si="40"/>
        <v>0</v>
      </c>
      <c r="H127" s="9">
        <f t="shared" si="40"/>
        <v>0</v>
      </c>
      <c r="I127" s="9">
        <f t="shared" si="40"/>
        <v>0</v>
      </c>
      <c r="J127" s="9">
        <f t="shared" si="40"/>
        <v>0</v>
      </c>
      <c r="K127" s="9">
        <f t="shared" si="40"/>
        <v>0</v>
      </c>
      <c r="L127" s="9">
        <f t="shared" si="40"/>
        <v>0</v>
      </c>
      <c r="M127" s="9">
        <f t="shared" si="40"/>
        <v>0</v>
      </c>
      <c r="N127" s="9">
        <f t="shared" si="40"/>
        <v>0</v>
      </c>
      <c r="O127" s="9">
        <f t="shared" si="40"/>
        <v>0</v>
      </c>
      <c r="P127" s="4"/>
    </row>
    <row r="128" spans="1:17" ht="15.75" x14ac:dyDescent="0.25">
      <c r="A128" s="4">
        <v>64</v>
      </c>
      <c r="B128" s="5" t="s">
        <v>21</v>
      </c>
      <c r="C128" s="6"/>
      <c r="D128" s="9">
        <f t="shared" si="34"/>
        <v>61737.177230000001</v>
      </c>
      <c r="E128" s="9">
        <f t="shared" ref="E128:O128" si="41">E134+E140+E146+E152+E158+E164</f>
        <v>0</v>
      </c>
      <c r="F128" s="9">
        <f t="shared" si="41"/>
        <v>24217.3</v>
      </c>
      <c r="G128" s="9">
        <f t="shared" si="41"/>
        <v>25519.877229999998</v>
      </c>
      <c r="H128" s="9">
        <f t="shared" si="41"/>
        <v>12000</v>
      </c>
      <c r="I128" s="9">
        <f t="shared" si="41"/>
        <v>0</v>
      </c>
      <c r="J128" s="9">
        <f t="shared" si="41"/>
        <v>0</v>
      </c>
      <c r="K128" s="9">
        <f t="shared" si="41"/>
        <v>0</v>
      </c>
      <c r="L128" s="9">
        <f t="shared" si="41"/>
        <v>0</v>
      </c>
      <c r="M128" s="9">
        <f t="shared" si="41"/>
        <v>0</v>
      </c>
      <c r="N128" s="9">
        <f t="shared" si="41"/>
        <v>0</v>
      </c>
      <c r="O128" s="9">
        <f t="shared" si="41"/>
        <v>0</v>
      </c>
      <c r="P128" s="4"/>
    </row>
    <row r="129" spans="1:16" ht="31.5" x14ac:dyDescent="0.25">
      <c r="A129" s="4">
        <v>65</v>
      </c>
      <c r="B129" s="5" t="s">
        <v>23</v>
      </c>
      <c r="C129" s="6"/>
      <c r="D129" s="9">
        <f t="shared" si="34"/>
        <v>0</v>
      </c>
      <c r="E129" s="9">
        <f t="shared" ref="E129:O129" si="42">E135+E141+E147+E153+E159+E165</f>
        <v>0</v>
      </c>
      <c r="F129" s="9">
        <f t="shared" si="42"/>
        <v>0</v>
      </c>
      <c r="G129" s="9">
        <f t="shared" si="42"/>
        <v>0</v>
      </c>
      <c r="H129" s="9">
        <f t="shared" si="42"/>
        <v>0</v>
      </c>
      <c r="I129" s="9">
        <f t="shared" si="42"/>
        <v>0</v>
      </c>
      <c r="J129" s="9">
        <f t="shared" si="42"/>
        <v>0</v>
      </c>
      <c r="K129" s="9">
        <f t="shared" si="42"/>
        <v>0</v>
      </c>
      <c r="L129" s="9">
        <f t="shared" si="42"/>
        <v>0</v>
      </c>
      <c r="M129" s="9">
        <f t="shared" si="42"/>
        <v>0</v>
      </c>
      <c r="N129" s="9">
        <f t="shared" si="42"/>
        <v>0</v>
      </c>
      <c r="O129" s="9">
        <f t="shared" si="42"/>
        <v>0</v>
      </c>
      <c r="P129" s="4"/>
    </row>
    <row r="130" spans="1:16" ht="15.75" x14ac:dyDescent="0.25">
      <c r="A130" s="4">
        <v>66</v>
      </c>
      <c r="B130" s="5" t="s">
        <v>24</v>
      </c>
      <c r="C130" s="6"/>
      <c r="D130" s="9">
        <f t="shared" si="34"/>
        <v>0</v>
      </c>
      <c r="E130" s="9">
        <f t="shared" ref="E130:O130" si="43">E136+E142+E148+E154+E160+E166</f>
        <v>0</v>
      </c>
      <c r="F130" s="9">
        <f t="shared" si="43"/>
        <v>0</v>
      </c>
      <c r="G130" s="9">
        <f t="shared" si="43"/>
        <v>0</v>
      </c>
      <c r="H130" s="9">
        <f t="shared" si="43"/>
        <v>0</v>
      </c>
      <c r="I130" s="9">
        <f t="shared" si="43"/>
        <v>0</v>
      </c>
      <c r="J130" s="9">
        <f t="shared" si="43"/>
        <v>0</v>
      </c>
      <c r="K130" s="9">
        <f t="shared" si="43"/>
        <v>0</v>
      </c>
      <c r="L130" s="9">
        <f t="shared" si="43"/>
        <v>0</v>
      </c>
      <c r="M130" s="9">
        <f t="shared" si="43"/>
        <v>0</v>
      </c>
      <c r="N130" s="9">
        <f t="shared" si="43"/>
        <v>0</v>
      </c>
      <c r="O130" s="9">
        <f t="shared" si="43"/>
        <v>0</v>
      </c>
      <c r="P130" s="4"/>
    </row>
    <row r="131" spans="1:16" ht="47.25" x14ac:dyDescent="0.25">
      <c r="A131" s="4">
        <v>55</v>
      </c>
      <c r="B131" s="5" t="s">
        <v>49</v>
      </c>
      <c r="C131" s="6"/>
      <c r="D131" s="9">
        <f t="shared" si="34"/>
        <v>4897.3</v>
      </c>
      <c r="E131" s="9">
        <f t="shared" ref="E131:O131" si="44">E132+E133+E134+E136</f>
        <v>0</v>
      </c>
      <c r="F131" s="9">
        <f t="shared" si="44"/>
        <v>4897.3</v>
      </c>
      <c r="G131" s="9">
        <f t="shared" si="44"/>
        <v>0</v>
      </c>
      <c r="H131" s="9">
        <f t="shared" si="44"/>
        <v>0</v>
      </c>
      <c r="I131" s="9">
        <f t="shared" si="44"/>
        <v>0</v>
      </c>
      <c r="J131" s="9">
        <f t="shared" si="44"/>
        <v>0</v>
      </c>
      <c r="K131" s="9">
        <f t="shared" si="44"/>
        <v>0</v>
      </c>
      <c r="L131" s="9">
        <f t="shared" si="44"/>
        <v>0</v>
      </c>
      <c r="M131" s="9">
        <f t="shared" si="44"/>
        <v>0</v>
      </c>
      <c r="N131" s="9">
        <f t="shared" si="44"/>
        <v>0</v>
      </c>
      <c r="O131" s="9">
        <f t="shared" si="44"/>
        <v>0</v>
      </c>
      <c r="P131" s="10" t="s">
        <v>45</v>
      </c>
    </row>
    <row r="132" spans="1:16" ht="15.75" x14ac:dyDescent="0.25">
      <c r="A132" s="4">
        <v>56</v>
      </c>
      <c r="B132" s="5" t="s">
        <v>3</v>
      </c>
      <c r="C132" s="6"/>
      <c r="D132" s="9">
        <f t="shared" si="34"/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10"/>
    </row>
    <row r="133" spans="1:16" ht="15.75" x14ac:dyDescent="0.25">
      <c r="A133" s="4">
        <v>57</v>
      </c>
      <c r="B133" s="5" t="s">
        <v>17</v>
      </c>
      <c r="C133" s="6"/>
      <c r="D133" s="9">
        <f t="shared" si="34"/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10"/>
    </row>
    <row r="134" spans="1:16" ht="15.75" x14ac:dyDescent="0.25">
      <c r="A134" s="4">
        <v>58</v>
      </c>
      <c r="B134" s="5" t="s">
        <v>21</v>
      </c>
      <c r="C134" s="6"/>
      <c r="D134" s="9">
        <f t="shared" si="34"/>
        <v>4897.3</v>
      </c>
      <c r="E134" s="9">
        <v>0</v>
      </c>
      <c r="F134" s="9">
        <v>4897.3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10"/>
    </row>
    <row r="135" spans="1:16" ht="31.5" x14ac:dyDescent="0.25">
      <c r="A135" s="4">
        <v>59</v>
      </c>
      <c r="B135" s="5" t="s">
        <v>23</v>
      </c>
      <c r="C135" s="6"/>
      <c r="D135" s="9">
        <f t="shared" si="34"/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10"/>
    </row>
    <row r="136" spans="1:16" ht="15.75" x14ac:dyDescent="0.25">
      <c r="A136" s="4">
        <v>60</v>
      </c>
      <c r="B136" s="5" t="s">
        <v>24</v>
      </c>
      <c r="C136" s="6"/>
      <c r="D136" s="9">
        <f t="shared" si="34"/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10"/>
    </row>
    <row r="137" spans="1:16" ht="47.25" x14ac:dyDescent="0.25">
      <c r="A137" s="4">
        <v>55</v>
      </c>
      <c r="B137" s="5" t="s">
        <v>50</v>
      </c>
      <c r="C137" s="6"/>
      <c r="D137" s="9">
        <f t="shared" si="34"/>
        <v>1355</v>
      </c>
      <c r="E137" s="9">
        <f t="shared" ref="E137:O137" si="45">E138+E139+E140+E142</f>
        <v>0</v>
      </c>
      <c r="F137" s="9">
        <f t="shared" si="45"/>
        <v>1355</v>
      </c>
      <c r="G137" s="9">
        <f t="shared" si="45"/>
        <v>0</v>
      </c>
      <c r="H137" s="9">
        <f t="shared" si="45"/>
        <v>0</v>
      </c>
      <c r="I137" s="9">
        <f t="shared" si="45"/>
        <v>0</v>
      </c>
      <c r="J137" s="9">
        <f t="shared" si="45"/>
        <v>0</v>
      </c>
      <c r="K137" s="9">
        <f t="shared" si="45"/>
        <v>0</v>
      </c>
      <c r="L137" s="9">
        <f t="shared" si="45"/>
        <v>0</v>
      </c>
      <c r="M137" s="9">
        <f t="shared" si="45"/>
        <v>0</v>
      </c>
      <c r="N137" s="9">
        <f t="shared" si="45"/>
        <v>0</v>
      </c>
      <c r="O137" s="9">
        <f t="shared" si="45"/>
        <v>0</v>
      </c>
      <c r="P137" s="10" t="s">
        <v>45</v>
      </c>
    </row>
    <row r="138" spans="1:16" ht="15.75" x14ac:dyDescent="0.25">
      <c r="A138" s="4">
        <v>56</v>
      </c>
      <c r="B138" s="5" t="s">
        <v>3</v>
      </c>
      <c r="C138" s="6"/>
      <c r="D138" s="9">
        <f t="shared" si="34"/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10"/>
    </row>
    <row r="139" spans="1:16" ht="15.75" x14ac:dyDescent="0.25">
      <c r="A139" s="4">
        <v>57</v>
      </c>
      <c r="B139" s="5" t="s">
        <v>17</v>
      </c>
      <c r="C139" s="6"/>
      <c r="D139" s="9">
        <f t="shared" ref="D139:D166" si="46">SUM(E139:O139)</f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10"/>
    </row>
    <row r="140" spans="1:16" ht="15.75" x14ac:dyDescent="0.25">
      <c r="A140" s="4">
        <v>58</v>
      </c>
      <c r="B140" s="5" t="s">
        <v>21</v>
      </c>
      <c r="C140" s="6"/>
      <c r="D140" s="9">
        <f t="shared" si="46"/>
        <v>1355</v>
      </c>
      <c r="E140" s="9">
        <v>0</v>
      </c>
      <c r="F140" s="9">
        <v>1355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10"/>
    </row>
    <row r="141" spans="1:16" ht="31.5" x14ac:dyDescent="0.25">
      <c r="A141" s="4">
        <v>59</v>
      </c>
      <c r="B141" s="5" t="s">
        <v>23</v>
      </c>
      <c r="C141" s="6"/>
      <c r="D141" s="9">
        <f t="shared" si="46"/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10"/>
    </row>
    <row r="142" spans="1:16" ht="15.75" x14ac:dyDescent="0.25">
      <c r="A142" s="4">
        <v>60</v>
      </c>
      <c r="B142" s="5" t="s">
        <v>24</v>
      </c>
      <c r="C142" s="6"/>
      <c r="D142" s="9">
        <f t="shared" si="46"/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10"/>
    </row>
    <row r="143" spans="1:16" ht="31.5" x14ac:dyDescent="0.25">
      <c r="A143" s="4">
        <v>55</v>
      </c>
      <c r="B143" s="5" t="s">
        <v>53</v>
      </c>
      <c r="C143" s="6"/>
      <c r="D143" s="9">
        <f t="shared" si="46"/>
        <v>46805.074919999999</v>
      </c>
      <c r="E143" s="9">
        <f t="shared" ref="E143:O143" si="47">E144+E145+E146+E148</f>
        <v>0</v>
      </c>
      <c r="F143" s="9">
        <f t="shared" si="47"/>
        <v>17965</v>
      </c>
      <c r="G143" s="9">
        <f t="shared" si="47"/>
        <v>16840.074919999999</v>
      </c>
      <c r="H143" s="9">
        <f t="shared" si="47"/>
        <v>12000</v>
      </c>
      <c r="I143" s="9">
        <f t="shared" si="47"/>
        <v>0</v>
      </c>
      <c r="J143" s="9">
        <f t="shared" si="47"/>
        <v>0</v>
      </c>
      <c r="K143" s="9">
        <f t="shared" si="47"/>
        <v>0</v>
      </c>
      <c r="L143" s="9">
        <f t="shared" si="47"/>
        <v>0</v>
      </c>
      <c r="M143" s="9">
        <f t="shared" si="47"/>
        <v>0</v>
      </c>
      <c r="N143" s="9">
        <f t="shared" si="47"/>
        <v>0</v>
      </c>
      <c r="O143" s="9">
        <f t="shared" si="47"/>
        <v>0</v>
      </c>
      <c r="P143" s="10" t="s">
        <v>45</v>
      </c>
    </row>
    <row r="144" spans="1:16" ht="15.75" x14ac:dyDescent="0.25">
      <c r="A144" s="4">
        <v>56</v>
      </c>
      <c r="B144" s="5" t="s">
        <v>3</v>
      </c>
      <c r="C144" s="6"/>
      <c r="D144" s="9">
        <f t="shared" si="46"/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10"/>
    </row>
    <row r="145" spans="1:17" ht="15.75" x14ac:dyDescent="0.25">
      <c r="A145" s="4">
        <v>57</v>
      </c>
      <c r="B145" s="5" t="s">
        <v>17</v>
      </c>
      <c r="C145" s="6"/>
      <c r="D145" s="9">
        <f t="shared" si="46"/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10"/>
    </row>
    <row r="146" spans="1:17" ht="15.75" x14ac:dyDescent="0.25">
      <c r="A146" s="4">
        <v>58</v>
      </c>
      <c r="B146" s="5" t="s">
        <v>21</v>
      </c>
      <c r="C146" s="6"/>
      <c r="D146" s="9">
        <f t="shared" si="46"/>
        <v>46805.074919999999</v>
      </c>
      <c r="E146" s="9">
        <v>0</v>
      </c>
      <c r="F146" s="9">
        <v>17965</v>
      </c>
      <c r="G146" s="9">
        <v>16840.074919999999</v>
      </c>
      <c r="H146" s="9">
        <v>12000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10"/>
      <c r="Q146" s="1" t="s">
        <v>54</v>
      </c>
    </row>
    <row r="147" spans="1:17" ht="31.5" x14ac:dyDescent="0.25">
      <c r="A147" s="4">
        <v>59</v>
      </c>
      <c r="B147" s="5" t="s">
        <v>23</v>
      </c>
      <c r="C147" s="6"/>
      <c r="D147" s="9">
        <f t="shared" si="46"/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10"/>
    </row>
    <row r="148" spans="1:17" ht="15.75" x14ac:dyDescent="0.25">
      <c r="A148" s="4">
        <v>60</v>
      </c>
      <c r="B148" s="5" t="s">
        <v>24</v>
      </c>
      <c r="C148" s="6"/>
      <c r="D148" s="9">
        <f t="shared" si="46"/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10"/>
    </row>
    <row r="149" spans="1:17" ht="31.5" x14ac:dyDescent="0.25">
      <c r="A149" s="4">
        <v>55</v>
      </c>
      <c r="B149" s="5" t="s">
        <v>56</v>
      </c>
      <c r="C149" s="6"/>
      <c r="D149" s="9">
        <f t="shared" si="46"/>
        <v>2747.8453399999999</v>
      </c>
      <c r="E149" s="9">
        <f t="shared" ref="E149:O149" si="48">E150+E151+E152+E154</f>
        <v>0</v>
      </c>
      <c r="F149" s="9">
        <f t="shared" si="48"/>
        <v>0</v>
      </c>
      <c r="G149" s="9">
        <f t="shared" si="48"/>
        <v>2747.8453399999999</v>
      </c>
      <c r="H149" s="9">
        <f t="shared" si="48"/>
        <v>0</v>
      </c>
      <c r="I149" s="9">
        <f t="shared" si="48"/>
        <v>0</v>
      </c>
      <c r="J149" s="9">
        <f t="shared" si="48"/>
        <v>0</v>
      </c>
      <c r="K149" s="9">
        <f t="shared" si="48"/>
        <v>0</v>
      </c>
      <c r="L149" s="9">
        <f t="shared" si="48"/>
        <v>0</v>
      </c>
      <c r="M149" s="9">
        <f t="shared" si="48"/>
        <v>0</v>
      </c>
      <c r="N149" s="9">
        <f t="shared" si="48"/>
        <v>0</v>
      </c>
      <c r="O149" s="9">
        <f t="shared" si="48"/>
        <v>0</v>
      </c>
      <c r="P149" s="10" t="s">
        <v>45</v>
      </c>
    </row>
    <row r="150" spans="1:17" ht="15.75" x14ac:dyDescent="0.25">
      <c r="A150" s="4">
        <v>56</v>
      </c>
      <c r="B150" s="5" t="s">
        <v>3</v>
      </c>
      <c r="C150" s="6"/>
      <c r="D150" s="9">
        <f t="shared" si="46"/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10"/>
    </row>
    <row r="151" spans="1:17" ht="15.75" x14ac:dyDescent="0.25">
      <c r="A151" s="4">
        <v>57</v>
      </c>
      <c r="B151" s="5" t="s">
        <v>17</v>
      </c>
      <c r="C151" s="6"/>
      <c r="D151" s="9">
        <f t="shared" si="46"/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10"/>
    </row>
    <row r="152" spans="1:17" ht="15.75" x14ac:dyDescent="0.25">
      <c r="A152" s="4">
        <v>58</v>
      </c>
      <c r="B152" s="5" t="s">
        <v>21</v>
      </c>
      <c r="C152" s="6"/>
      <c r="D152" s="9">
        <f t="shared" si="46"/>
        <v>2747.8453399999999</v>
      </c>
      <c r="E152" s="9">
        <v>0</v>
      </c>
      <c r="F152" s="9">
        <v>0</v>
      </c>
      <c r="G152" s="9">
        <v>2747.8453399999999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10"/>
    </row>
    <row r="153" spans="1:17" ht="31.5" x14ac:dyDescent="0.25">
      <c r="A153" s="4">
        <v>59</v>
      </c>
      <c r="B153" s="5" t="s">
        <v>23</v>
      </c>
      <c r="C153" s="6"/>
      <c r="D153" s="9">
        <f t="shared" si="46"/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10"/>
      <c r="Q153" s="1" t="s">
        <v>58</v>
      </c>
    </row>
    <row r="154" spans="1:17" ht="15.75" x14ac:dyDescent="0.25">
      <c r="A154" s="4">
        <v>60</v>
      </c>
      <c r="B154" s="5" t="s">
        <v>24</v>
      </c>
      <c r="C154" s="6"/>
      <c r="D154" s="9">
        <f t="shared" si="46"/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10"/>
    </row>
    <row r="155" spans="1:17" ht="31.5" x14ac:dyDescent="0.25">
      <c r="A155" s="4">
        <v>55</v>
      </c>
      <c r="B155" s="5" t="s">
        <v>59</v>
      </c>
      <c r="C155" s="6"/>
      <c r="D155" s="9">
        <f t="shared" si="46"/>
        <v>565.75437999999997</v>
      </c>
      <c r="E155" s="9">
        <f t="shared" ref="E155:O155" si="49">E156+E157+E158+E160</f>
        <v>0</v>
      </c>
      <c r="F155" s="9">
        <f t="shared" si="49"/>
        <v>0</v>
      </c>
      <c r="G155" s="9">
        <f t="shared" si="49"/>
        <v>565.75437999999997</v>
      </c>
      <c r="H155" s="9">
        <f t="shared" si="49"/>
        <v>0</v>
      </c>
      <c r="I155" s="9">
        <f t="shared" si="49"/>
        <v>0</v>
      </c>
      <c r="J155" s="9">
        <f t="shared" si="49"/>
        <v>0</v>
      </c>
      <c r="K155" s="9">
        <f t="shared" si="49"/>
        <v>0</v>
      </c>
      <c r="L155" s="9">
        <f t="shared" si="49"/>
        <v>0</v>
      </c>
      <c r="M155" s="9">
        <f t="shared" si="49"/>
        <v>0</v>
      </c>
      <c r="N155" s="9">
        <f t="shared" si="49"/>
        <v>0</v>
      </c>
      <c r="O155" s="9">
        <f t="shared" si="49"/>
        <v>0</v>
      </c>
      <c r="P155" s="10" t="s">
        <v>45</v>
      </c>
    </row>
    <row r="156" spans="1:17" ht="15.75" x14ac:dyDescent="0.25">
      <c r="A156" s="4">
        <v>56</v>
      </c>
      <c r="B156" s="5" t="s">
        <v>3</v>
      </c>
      <c r="C156" s="6"/>
      <c r="D156" s="9">
        <f t="shared" si="46"/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10"/>
    </row>
    <row r="157" spans="1:17" ht="15.75" x14ac:dyDescent="0.25">
      <c r="A157" s="4">
        <v>57</v>
      </c>
      <c r="B157" s="5" t="s">
        <v>17</v>
      </c>
      <c r="C157" s="6"/>
      <c r="D157" s="9">
        <f t="shared" si="46"/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10"/>
    </row>
    <row r="158" spans="1:17" ht="15.75" x14ac:dyDescent="0.25">
      <c r="A158" s="4">
        <v>58</v>
      </c>
      <c r="B158" s="5" t="s">
        <v>21</v>
      </c>
      <c r="C158" s="6"/>
      <c r="D158" s="9">
        <f t="shared" si="46"/>
        <v>565.75437999999997</v>
      </c>
      <c r="E158" s="9">
        <v>0</v>
      </c>
      <c r="F158" s="9">
        <v>0</v>
      </c>
      <c r="G158" s="9">
        <v>565.75437999999997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10"/>
      <c r="Q158" s="1" t="s">
        <v>58</v>
      </c>
    </row>
    <row r="159" spans="1:17" ht="31.5" x14ac:dyDescent="0.25">
      <c r="A159" s="4">
        <v>59</v>
      </c>
      <c r="B159" s="5" t="s">
        <v>23</v>
      </c>
      <c r="C159" s="6"/>
      <c r="D159" s="9">
        <f t="shared" si="46"/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10"/>
    </row>
    <row r="160" spans="1:17" ht="15.75" x14ac:dyDescent="0.25">
      <c r="A160" s="4">
        <v>60</v>
      </c>
      <c r="B160" s="5" t="s">
        <v>24</v>
      </c>
      <c r="C160" s="6"/>
      <c r="D160" s="9">
        <f t="shared" si="46"/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10"/>
    </row>
    <row r="161" spans="1:17" ht="31.5" x14ac:dyDescent="0.25">
      <c r="A161" s="4">
        <v>55</v>
      </c>
      <c r="B161" s="5" t="s">
        <v>61</v>
      </c>
      <c r="C161" s="6"/>
      <c r="D161" s="9">
        <f t="shared" si="46"/>
        <v>5366.2025899999999</v>
      </c>
      <c r="E161" s="9">
        <f t="shared" ref="E161:O161" si="50">E162+E163+E164+E166</f>
        <v>0</v>
      </c>
      <c r="F161" s="9">
        <f t="shared" si="50"/>
        <v>0</v>
      </c>
      <c r="G161" s="9">
        <f t="shared" si="50"/>
        <v>5366.2025899999999</v>
      </c>
      <c r="H161" s="9">
        <f t="shared" si="50"/>
        <v>0</v>
      </c>
      <c r="I161" s="9">
        <f t="shared" si="50"/>
        <v>0</v>
      </c>
      <c r="J161" s="9">
        <f t="shared" si="50"/>
        <v>0</v>
      </c>
      <c r="K161" s="9">
        <f t="shared" si="50"/>
        <v>0</v>
      </c>
      <c r="L161" s="9">
        <f t="shared" si="50"/>
        <v>0</v>
      </c>
      <c r="M161" s="9">
        <f t="shared" si="50"/>
        <v>0</v>
      </c>
      <c r="N161" s="9">
        <f t="shared" si="50"/>
        <v>0</v>
      </c>
      <c r="O161" s="9">
        <f t="shared" si="50"/>
        <v>0</v>
      </c>
      <c r="P161" s="10" t="s">
        <v>45</v>
      </c>
    </row>
    <row r="162" spans="1:17" ht="15.75" x14ac:dyDescent="0.25">
      <c r="A162" s="4">
        <v>56</v>
      </c>
      <c r="B162" s="5" t="s">
        <v>3</v>
      </c>
      <c r="C162" s="6"/>
      <c r="D162" s="9">
        <f t="shared" si="46"/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10"/>
    </row>
    <row r="163" spans="1:17" ht="15.75" x14ac:dyDescent="0.25">
      <c r="A163" s="4">
        <v>57</v>
      </c>
      <c r="B163" s="5" t="s">
        <v>17</v>
      </c>
      <c r="C163" s="6"/>
      <c r="D163" s="9">
        <f t="shared" si="46"/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10"/>
    </row>
    <row r="164" spans="1:17" ht="15.75" x14ac:dyDescent="0.25">
      <c r="A164" s="4">
        <v>58</v>
      </c>
      <c r="B164" s="5" t="s">
        <v>21</v>
      </c>
      <c r="C164" s="6"/>
      <c r="D164" s="9">
        <f t="shared" si="46"/>
        <v>5366.2025899999999</v>
      </c>
      <c r="E164" s="9">
        <v>0</v>
      </c>
      <c r="F164" s="9">
        <v>0</v>
      </c>
      <c r="G164" s="9">
        <v>5366.2025899999999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10"/>
      <c r="Q164" s="1" t="s">
        <v>58</v>
      </c>
    </row>
    <row r="165" spans="1:17" ht="31.5" x14ac:dyDescent="0.25">
      <c r="A165" s="4">
        <v>59</v>
      </c>
      <c r="B165" s="5" t="s">
        <v>23</v>
      </c>
      <c r="C165" s="6"/>
      <c r="D165" s="9">
        <f t="shared" si="46"/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10"/>
    </row>
    <row r="166" spans="1:17" ht="15.75" x14ac:dyDescent="0.25">
      <c r="A166" s="4">
        <v>60</v>
      </c>
      <c r="B166" s="5" t="s">
        <v>24</v>
      </c>
      <c r="C166" s="6"/>
      <c r="D166" s="9">
        <f t="shared" si="46"/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10"/>
    </row>
  </sheetData>
  <autoFilter ref="A11:P166"/>
  <mergeCells count="8">
    <mergeCell ref="Q47:AJ52"/>
    <mergeCell ref="D8:O8"/>
    <mergeCell ref="A5:P5"/>
    <mergeCell ref="A6:P6"/>
    <mergeCell ref="A8:A9"/>
    <mergeCell ref="B8:B9"/>
    <mergeCell ref="C8:C9"/>
    <mergeCell ref="P8:P9"/>
  </mergeCells>
  <pageMargins left="0.78750002384185802" right="0.78750002384185802" top="1.1812500953674301" bottom="0.59027779102325395" header="0" footer="0.51180553436279297"/>
  <pageSetup paperSize="9" scale="44" fitToHeight="0" orientation="landscape" r:id="rId1"/>
  <headerFooter>
    <oddHeader>&amp;C&amp;"Times New Roman,Regular"&amp;P&amp;"-,Regular"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Ващенко Юлия Александровна</dc:creator>
  <cp:lastModifiedBy>Ващенко Юлия Александровна</cp:lastModifiedBy>
  <cp:lastPrinted>2025-09-04T08:27:16Z</cp:lastPrinted>
  <dcterms:created xsi:type="dcterms:W3CDTF">2020-04-13T04:32:34Z</dcterms:created>
  <dcterms:modified xsi:type="dcterms:W3CDTF">2025-09-04T08:27:29Z</dcterms:modified>
</cp:coreProperties>
</file>