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2760" yWindow="32760" windowWidth="21570" windowHeight="7740"/>
  </bookViews>
  <sheets>
    <sheet name="форма 1" sheetId="3" r:id="rId1"/>
  </sheets>
  <calcPr calcId="145621" iterate="1"/>
</workbook>
</file>

<file path=xl/calcChain.xml><?xml version="1.0" encoding="utf-8"?>
<calcChain xmlns="http://schemas.openxmlformats.org/spreadsheetml/2006/main">
  <c r="J81" i="3" l="1"/>
  <c r="K81" i="3" s="1"/>
  <c r="E81" i="3" s="1"/>
  <c r="J39" i="3"/>
  <c r="E39" i="3" s="1"/>
  <c r="K39" i="3"/>
  <c r="I23" i="3"/>
  <c r="J78" i="3"/>
  <c r="K78" i="3"/>
  <c r="F72" i="3"/>
  <c r="G72" i="3"/>
  <c r="H72" i="3"/>
  <c r="I72" i="3"/>
  <c r="J119" i="3"/>
  <c r="J117" i="3"/>
  <c r="J114" i="3" s="1"/>
  <c r="K95" i="3"/>
  <c r="J95" i="3"/>
  <c r="K77" i="3"/>
  <c r="J77" i="3"/>
  <c r="K29" i="3"/>
  <c r="J29" i="3"/>
  <c r="H23" i="3"/>
  <c r="I24" i="3"/>
  <c r="I90" i="3"/>
  <c r="H21" i="3"/>
  <c r="H18" i="3" s="1"/>
  <c r="F23" i="3"/>
  <c r="F18" i="3" s="1"/>
  <c r="G23" i="3"/>
  <c r="F24" i="3"/>
  <c r="G24" i="3"/>
  <c r="H24" i="3"/>
  <c r="E24" i="3" s="1"/>
  <c r="J27" i="3"/>
  <c r="J24" i="3" s="1"/>
  <c r="E30" i="3"/>
  <c r="E33" i="3"/>
  <c r="E35" i="3"/>
  <c r="E42" i="3"/>
  <c r="E45" i="3"/>
  <c r="E48" i="3"/>
  <c r="E51" i="3"/>
  <c r="E54" i="3"/>
  <c r="E57" i="3"/>
  <c r="E60" i="3"/>
  <c r="E63" i="3"/>
  <c r="E66" i="3"/>
  <c r="E69" i="3"/>
  <c r="J75" i="3"/>
  <c r="K75" i="3" s="1"/>
  <c r="E84" i="3"/>
  <c r="E87" i="3"/>
  <c r="F90" i="3"/>
  <c r="G90" i="3"/>
  <c r="H90" i="3"/>
  <c r="J93" i="3"/>
  <c r="K93" i="3"/>
  <c r="E93" i="3" s="1"/>
  <c r="J90" i="3"/>
  <c r="E96" i="3"/>
  <c r="E99" i="3"/>
  <c r="E102" i="3"/>
  <c r="E105" i="3"/>
  <c r="E108" i="3"/>
  <c r="E111" i="3"/>
  <c r="F114" i="3"/>
  <c r="G114" i="3"/>
  <c r="H114" i="3"/>
  <c r="I114" i="3"/>
  <c r="I18" i="3"/>
  <c r="K117" i="3"/>
  <c r="K114" i="3" s="1"/>
  <c r="J36" i="3"/>
  <c r="E36" i="3" s="1"/>
  <c r="K36" i="3"/>
  <c r="J23" i="3"/>
  <c r="K119" i="3"/>
  <c r="E119" i="3" s="1"/>
  <c r="E78" i="3"/>
  <c r="K27" i="3"/>
  <c r="K24" i="3" s="1"/>
  <c r="E27" i="3"/>
  <c r="E90" i="3" l="1"/>
  <c r="E75" i="3"/>
  <c r="K72" i="3"/>
  <c r="E114" i="3"/>
  <c r="K21" i="3"/>
  <c r="K18" i="3" s="1"/>
  <c r="J72" i="3"/>
  <c r="E72" i="3" s="1"/>
  <c r="K90" i="3"/>
  <c r="K23" i="3"/>
  <c r="E23" i="3" s="1"/>
  <c r="E117" i="3"/>
  <c r="J21" i="3"/>
  <c r="J18" i="3" l="1"/>
  <c r="E18" i="3" s="1"/>
  <c r="E21" i="3"/>
</calcChain>
</file>

<file path=xl/sharedStrings.xml><?xml version="1.0" encoding="utf-8"?>
<sst xmlns="http://schemas.openxmlformats.org/spreadsheetml/2006/main" count="167" uniqueCount="74">
  <si>
    <t>№ п/п</t>
  </si>
  <si>
    <t>Наименование мероприятия/ Источники расходов на финансирование</t>
  </si>
  <si>
    <t>Объем расходов на выполнение мероприятий за счет всех источников</t>
  </si>
  <si>
    <t>Всего</t>
  </si>
  <si>
    <t>Всего по муниципальной программе (подпрограмме),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</si>
  <si>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</si>
  <si>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</si>
  <si>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</si>
  <si>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</si>
  <si>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1.</t>
  </si>
  <si>
    <t xml:space="preserve">Участие в обеспечении первичных мер пожарной безопасности  </t>
  </si>
  <si>
    <t>Оказание поддержки общественным объединениям пожарной охраны</t>
  </si>
  <si>
    <t>Изготовление печатной продукции (рекомендаций, инструкций, памяток) по пожарной безопасности для распространения их среди населения</t>
  </si>
  <si>
    <t>Осуществление мероприятий в сфере гражданской обороны, защиты населения и территорий от чрезвычайных ситуаций муниципального характера.</t>
  </si>
  <si>
    <t>Создание условия для деятельности добровольных общественных формирований по охране общественного порядка</t>
  </si>
  <si>
    <t>Исполнитель мероприятия</t>
  </si>
  <si>
    <t xml:space="preserve">Номера целевых показателей, на достижение которых направлены мероприятия </t>
  </si>
  <si>
    <t xml:space="preserve">Оплата услуг, привлеченным внештатным инструкторам для информирования населения о мерах профилактики пожарной безопасности </t>
  </si>
  <si>
    <t>Защита населения и территорий от чрезвычайных ситуаций природного и техногенного характера (в том числе обеспечение безопасности на водных объектах)</t>
  </si>
  <si>
    <t>тысяч рублей</t>
  </si>
  <si>
    <t>муниципальное бюджетное учреждение "Первоуральская городская служба спасения"</t>
  </si>
  <si>
    <t xml:space="preserve">2025 год </t>
  </si>
  <si>
    <t>Проведение информационно-пропагандистских мероприятий по разъяснению сущности терроризма,экстремизма их общественной опасности, по вопросам профилактики правонарушений, по противодействию незаконному обороту наркотических средств, психотропных веществ и их прекурсоров.</t>
  </si>
  <si>
    <t>в том числе: местный бюджет на условиях софинансирования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</si>
  <si>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</si>
  <si>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</si>
  <si>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</si>
  <si>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</si>
  <si>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</si>
  <si>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</si>
  <si>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</si>
  <si>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</si>
  <si>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</si>
  <si>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</si>
  <si>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</si>
  <si>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</si>
  <si>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</si>
  <si>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</si>
  <si>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</si>
  <si>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2024 год </t>
  </si>
  <si>
    <t xml:space="preserve">2026 год </t>
  </si>
  <si>
    <t xml:space="preserve">2027 год </t>
  </si>
  <si>
    <t xml:space="preserve">2028 год </t>
  </si>
  <si>
    <t xml:space="preserve">2029 год </t>
  </si>
  <si>
    <t>1.1.1.</t>
  </si>
  <si>
    <t>1.2.1.,1.2.2., 1.3.1.,1.3.2.,1.3.3.</t>
  </si>
  <si>
    <t>1.2.2.</t>
  </si>
  <si>
    <t>1.2.1.</t>
  </si>
  <si>
    <t>1.3.2.</t>
  </si>
  <si>
    <t>1.4.1.</t>
  </si>
  <si>
    <t>1.4.2.</t>
  </si>
  <si>
    <t>2.1.1.</t>
  </si>
  <si>
    <t>2.1.3,2.1.4</t>
  </si>
  <si>
    <t>2.1.2.</t>
  </si>
  <si>
    <t>3.1.1.</t>
  </si>
  <si>
    <t>4.1.1.</t>
  </si>
  <si>
    <t>5.1.1.,5.1.2.</t>
  </si>
  <si>
    <t>5.2.1.</t>
  </si>
  <si>
    <t>5.2.2.,5.2.3.</t>
  </si>
  <si>
    <t>Форма 1</t>
  </si>
  <si>
    <t xml:space="preserve">  </t>
  </si>
  <si>
    <t xml:space="preserve">ПЛАН МЕРОПРИЯТИЙ ПО ВЫПОЛНЕНИЮ
 МУНИЦИПАЛЬНОЙ ПРОГРАММЫ 
«Обеспечение общественного порядка, пожарной безопасности и защита населения от чрезвычайных ситуаций»                                                                                                                                                 на территории муниципального округа Первоуральск на 2024 -2029 годы»
</t>
  </si>
  <si>
    <t>Администрация муниципального округа Первоуральск</t>
  </si>
  <si>
    <t>Ремонт пожарных гидрантов, расположенных на территории муниципального округа Первоуральск и объектов пожарной инфраструктуры</t>
  </si>
  <si>
    <t>Управление жилищно-коммунального хозяйства и строительства муниципального округа Первоуральск</t>
  </si>
  <si>
    <t xml:space="preserve">муниципальное казенное учререждение "Единая дежурно-диспетчесркая служба муниципального округа Первоуральск </t>
  </si>
  <si>
    <t>Внедрение систем видеонаблюдения на территории муниципального округа Первоуральск</t>
  </si>
  <si>
    <t>Обспечение пожарной безопасности в муниципальном округе Первоуральск</t>
  </si>
  <si>
    <t>Строительсво (устройство) пожарной инфроструктуры (пирсы, резервуары, водоемы)  в муниципальном округе Первоуральск, включая разработку и оформление проектной докумиентациис изыскательским работами</t>
  </si>
  <si>
    <t>Строительство подъезда и разворотных площадок для пожарных автомобилей к естественным водоемам в муниципальном округе Первоуральске</t>
  </si>
  <si>
    <t>Установка уличных пунктов  оповещения в муниципальном округе Первоуральск</t>
  </si>
  <si>
    <t>Обеспечение антитеррористической защищенности в муниципальном округе Первоуральск</t>
  </si>
  <si>
    <t>Обеспечение реагирования на возникновение чрезвычайных ситуаций природного и техногенного характера на территории муниципального округа Первоуральск</t>
  </si>
  <si>
    <t xml:space="preserve">Приложение № 2                                                                                      
к постановлению Администрации
муниципального округа Первоуральск
от 12.09.2025    № 2409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</si>
</sst>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2" fontId="0" fillId="0" borderId="0" xfId="0" applyNumberFormat="1"/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0" borderId="0" xfId="0" applyFont="1"/>
    <xf numFmtId="2" fontId="3" fillId="2" borderId="1" xfId="0" applyNumberFormat="1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0" fillId="0" borderId="0" xfId="0" applyFont="1"/>
    <xf numFmtId="0" fontId="3" fillId="2" borderId="0" xfId="0" applyFont="1" applyFill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0"/>
  <sheetViews>
    <sheetView tabSelected="1" view="pageLayout" workbookViewId="0">
      <selection activeCell="C4" sqref="C4"/>
    </sheetView>
  </sheetViews>
  <sheetFormatPr defaultRowHeight="15" x14ac:dyDescent="0.25"/>
  <cols>
    <col min="2" max="2" width="6.42578125" customWidth="1"/>
    <col min="3" max="3" width="32.140625" customWidth="1"/>
    <col min="4" max="4" width="17.85546875" customWidth="1"/>
    <col min="5" max="5" width="16.42578125" customWidth="1"/>
    <col min="6" max="6" width="15.42578125" customWidth="1"/>
    <col min="7" max="7" width="14.5703125" customWidth="1"/>
    <col min="8" max="8" width="14" customWidth="1"/>
    <col min="9" max="9" width="15.42578125" customWidth="1"/>
    <col min="10" max="10" width="14.140625" customWidth="1"/>
    <col min="11" max="11" width="12.140625" customWidth="1"/>
    <col min="12" max="12" width="21.28515625" customWidth="1"/>
    <col min="13" max="14" width="9.5703125" bestFit="1" customWidth="1"/>
  </cols>
  <sheetData>
    <row r="1" spans="1:12" ht="15.75" x14ac:dyDescent="0.25">
      <c r="A1" s="21"/>
      <c r="B1" s="13"/>
      <c r="C1" s="13"/>
      <c r="D1" s="13"/>
      <c r="E1" s="13"/>
      <c r="F1" s="13"/>
      <c r="G1" s="13"/>
      <c r="H1" s="13"/>
      <c r="I1" s="13"/>
      <c r="J1" s="32" t="s">
        <v>73</v>
      </c>
      <c r="K1" s="33"/>
      <c r="L1" s="33"/>
    </row>
    <row r="2" spans="1:12" ht="15.75" x14ac:dyDescent="0.25">
      <c r="A2" s="21"/>
      <c r="B2" s="13"/>
      <c r="C2" s="13"/>
      <c r="D2" s="13"/>
      <c r="E2" s="13"/>
      <c r="F2" s="13"/>
      <c r="G2" s="13"/>
      <c r="H2" s="13"/>
      <c r="I2" s="13"/>
      <c r="J2" s="33"/>
      <c r="K2" s="33"/>
      <c r="L2" s="33"/>
    </row>
    <row r="3" spans="1:12" ht="15.75" x14ac:dyDescent="0.25">
      <c r="A3" s="21"/>
      <c r="B3" s="13"/>
      <c r="C3" s="13"/>
      <c r="D3" s="13"/>
      <c r="E3" s="13"/>
      <c r="F3" s="13"/>
      <c r="G3" s="13"/>
      <c r="H3" s="13"/>
      <c r="I3" s="13"/>
      <c r="J3" s="33"/>
      <c r="K3" s="33"/>
      <c r="L3" s="33"/>
    </row>
    <row r="4" spans="1:12" ht="15.75" x14ac:dyDescent="0.25">
      <c r="A4" s="21"/>
      <c r="B4" s="13"/>
      <c r="C4" s="13"/>
      <c r="D4" s="13"/>
      <c r="E4" s="13"/>
      <c r="F4" s="13"/>
      <c r="G4" s="13"/>
      <c r="H4" s="13"/>
      <c r="I4" s="13"/>
      <c r="J4" s="33"/>
      <c r="K4" s="33"/>
      <c r="L4" s="33"/>
    </row>
    <row r="5" spans="1:12" ht="15.75" x14ac:dyDescent="0.25">
      <c r="A5" s="21"/>
      <c r="B5" s="13"/>
      <c r="C5" s="13"/>
      <c r="D5" s="13"/>
      <c r="E5" s="13"/>
      <c r="F5" s="13"/>
      <c r="G5" s="13"/>
      <c r="H5" s="13"/>
      <c r="I5" s="13"/>
      <c r="J5" s="33"/>
      <c r="K5" s="33"/>
      <c r="L5" s="33"/>
    </row>
    <row r="6" spans="1:12" ht="15.75" x14ac:dyDescent="0.25">
      <c r="A6" s="21"/>
      <c r="B6" s="13"/>
      <c r="C6" s="13"/>
      <c r="D6" s="13"/>
      <c r="E6" s="13"/>
      <c r="F6" s="13"/>
      <c r="G6" s="13"/>
      <c r="H6" s="13"/>
      <c r="I6" s="13"/>
      <c r="J6" s="33"/>
      <c r="K6" s="33"/>
      <c r="L6" s="33"/>
    </row>
    <row r="7" spans="1:12" ht="15.75" x14ac:dyDescent="0.25">
      <c r="A7" s="21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12" ht="15.75" x14ac:dyDescent="0.25">
      <c r="A8" s="21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 ht="15.75" x14ac:dyDescent="0.25">
      <c r="A9" s="21"/>
      <c r="B9" s="13"/>
      <c r="C9" s="13"/>
      <c r="D9" s="13"/>
      <c r="E9" s="13"/>
      <c r="F9" s="13"/>
      <c r="G9" s="13"/>
      <c r="H9" s="13"/>
      <c r="I9" s="13"/>
      <c r="J9" s="13"/>
      <c r="K9" s="13"/>
      <c r="L9" s="13" t="s">
        <v>59</v>
      </c>
    </row>
    <row r="10" spans="1:12" ht="15.75" x14ac:dyDescent="0.25">
      <c r="A10" s="21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x14ac:dyDescent="0.25">
      <c r="A11" s="21"/>
      <c r="B11" s="34" t="s">
        <v>61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</row>
    <row r="12" spans="1:12" x14ac:dyDescent="0.25">
      <c r="A12" s="21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2" x14ac:dyDescent="0.25">
      <c r="A13" s="21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</row>
    <row r="14" spans="1:12" ht="32.25" customHeight="1" x14ac:dyDescent="0.25">
      <c r="A14" s="21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</row>
    <row r="15" spans="1:12" ht="15.75" x14ac:dyDescent="0.25">
      <c r="A15" s="21"/>
      <c r="B15" s="3"/>
      <c r="C15" s="3"/>
      <c r="D15" s="3"/>
      <c r="E15" s="3"/>
      <c r="F15" s="3"/>
      <c r="G15" s="3"/>
      <c r="H15" s="3"/>
      <c r="I15" s="3"/>
      <c r="J15" s="3"/>
      <c r="K15" s="3"/>
      <c r="L15" s="3" t="s">
        <v>19</v>
      </c>
    </row>
    <row r="16" spans="1:12" ht="27" customHeight="1" x14ac:dyDescent="0.25">
      <c r="A16" s="21"/>
      <c r="B16" s="36" t="s">
        <v>0</v>
      </c>
      <c r="C16" s="36" t="s">
        <v>1</v>
      </c>
      <c r="D16" s="36" t="s">
        <v>15</v>
      </c>
      <c r="E16" s="37" t="s">
        <v>2</v>
      </c>
      <c r="F16" s="38"/>
      <c r="G16" s="38"/>
      <c r="H16" s="38"/>
      <c r="I16" s="38"/>
      <c r="J16" s="38"/>
      <c r="K16" s="39"/>
      <c r="L16" s="36" t="s">
        <v>16</v>
      </c>
    </row>
    <row r="17" spans="1:14" ht="99.75" customHeight="1" x14ac:dyDescent="0.25">
      <c r="A17" s="21"/>
      <c r="B17" s="36"/>
      <c r="C17" s="36"/>
      <c r="D17" s="36"/>
      <c r="E17" s="30" t="s">
        <v>3</v>
      </c>
      <c r="F17" s="30" t="s">
        <v>39</v>
      </c>
      <c r="G17" s="30" t="s">
        <v>21</v>
      </c>
      <c r="H17" s="30" t="s">
        <v>40</v>
      </c>
      <c r="I17" s="30" t="s">
        <v>41</v>
      </c>
      <c r="J17" s="30" t="s">
        <v>42</v>
      </c>
      <c r="K17" s="30" t="s">
        <v>43</v>
      </c>
      <c r="L17" s="36"/>
    </row>
    <row r="18" spans="1:14" ht="54.75" customHeight="1" x14ac:dyDescent="0.25">
      <c r="A18" s="21"/>
      <c r="B18" s="4"/>
      <c r="C18" s="5" t="s">
        <v>4</v>
      </c>
      <c r="D18" s="6"/>
      <c r="E18" s="7">
        <f>SUM(F18:K18)</f>
        <v>447827.10012800002</v>
      </c>
      <c r="F18" s="7">
        <f t="shared" ref="F18:K18" si="0">F21+F23</f>
        <v>64952.009999999995</v>
      </c>
      <c r="G18" s="7">
        <v>73742.36</v>
      </c>
      <c r="H18" s="7">
        <f t="shared" si="0"/>
        <v>72518.02</v>
      </c>
      <c r="I18" s="7">
        <f t="shared" si="0"/>
        <v>73539.990000000005</v>
      </c>
      <c r="J18" s="7">
        <f t="shared" si="0"/>
        <v>80555.333200000008</v>
      </c>
      <c r="K18" s="7">
        <f t="shared" si="0"/>
        <v>82519.386928000022</v>
      </c>
      <c r="L18" s="8"/>
      <c r="N18" s="1"/>
    </row>
    <row r="19" spans="1:14" ht="17.25" customHeight="1" x14ac:dyDescent="0.25">
      <c r="A19" s="21"/>
      <c r="B19" s="4"/>
      <c r="C19" s="5" t="s">
        <v>5</v>
      </c>
      <c r="D19" s="6"/>
      <c r="E19" s="7"/>
      <c r="F19" s="7"/>
      <c r="G19" s="7"/>
      <c r="H19" s="7"/>
      <c r="I19" s="7"/>
      <c r="J19" s="7"/>
      <c r="K19" s="7"/>
      <c r="L19" s="8"/>
      <c r="N19" t="s">
        <v>60</v>
      </c>
    </row>
    <row r="20" spans="1:14" ht="20.25" customHeight="1" x14ac:dyDescent="0.25">
      <c r="A20" s="21"/>
      <c r="B20" s="4"/>
      <c r="C20" s="5" t="s">
        <v>6</v>
      </c>
      <c r="D20" s="6"/>
      <c r="E20" s="7"/>
      <c r="F20" s="7"/>
      <c r="G20" s="7"/>
      <c r="H20" s="7"/>
      <c r="I20" s="7"/>
      <c r="J20" s="7"/>
      <c r="K20" s="7"/>
      <c r="L20" s="8"/>
    </row>
    <row r="21" spans="1:14" ht="21.75" customHeight="1" thickBot="1" x14ac:dyDescent="0.3">
      <c r="A21" s="21"/>
      <c r="B21" s="8"/>
      <c r="C21" s="5" t="s">
        <v>7</v>
      </c>
      <c r="D21" s="14"/>
      <c r="E21" s="9">
        <f>SUM(F21:K21)</f>
        <v>378932.99812800006</v>
      </c>
      <c r="F21" s="9">
        <v>54826.7</v>
      </c>
      <c r="G21" s="9">
        <v>61336.83</v>
      </c>
      <c r="H21" s="9">
        <f>H27+H30+H36+H42+H48+H54+H60+H66+H75+H78+H84+H93+H96+H102+H108+H117</f>
        <v>60943.28</v>
      </c>
      <c r="I21" s="9">
        <v>61985.16</v>
      </c>
      <c r="J21" s="9">
        <f>J27+J30+J36+J42+J48+J54+J60+J66+J75+J78+J84+J93+J96+J102+J108+J117</f>
        <v>68959.703200000004</v>
      </c>
      <c r="K21" s="9">
        <f>K27+K30+K36+K42+K48+K54+K60+K66+K75+K78+K84+K93+K96+K102+K108+K117</f>
        <v>70881.324928000016</v>
      </c>
      <c r="L21" s="8"/>
    </row>
    <row r="22" spans="1:14" ht="45.75" thickBot="1" x14ac:dyDescent="0.3">
      <c r="A22" s="21"/>
      <c r="B22" s="8"/>
      <c r="C22" s="15" t="s">
        <v>23</v>
      </c>
      <c r="D22" s="6"/>
      <c r="E22" s="7"/>
      <c r="F22" s="7"/>
      <c r="G22" s="7"/>
      <c r="H22" s="7"/>
      <c r="I22" s="7"/>
      <c r="J22" s="7"/>
      <c r="K22" s="7"/>
      <c r="L22" s="8"/>
      <c r="M22" s="1"/>
    </row>
    <row r="23" spans="1:14" ht="29.25" customHeight="1" thickBot="1" x14ac:dyDescent="0.3">
      <c r="A23" s="21"/>
      <c r="B23" s="8"/>
      <c r="C23" s="16" t="s">
        <v>8</v>
      </c>
      <c r="D23" s="6"/>
      <c r="E23" s="7">
        <f>F23+G23+H23+I23+J23+K23</f>
        <v>68894.101999999999</v>
      </c>
      <c r="F23" s="2">
        <f t="shared" ref="F23:K23" si="1">F119+F29+F77+F95</f>
        <v>10125.310000000001</v>
      </c>
      <c r="G23" s="2">
        <f t="shared" si="1"/>
        <v>12405.529999999999</v>
      </c>
      <c r="H23" s="2">
        <f t="shared" si="1"/>
        <v>11574.74</v>
      </c>
      <c r="I23" s="2">
        <f>I119+I29+I77+I95</f>
        <v>11554.829999999998</v>
      </c>
      <c r="J23" s="2">
        <f t="shared" si="1"/>
        <v>11595.63</v>
      </c>
      <c r="K23" s="2">
        <f t="shared" si="1"/>
        <v>11638.061999999998</v>
      </c>
      <c r="L23" s="8"/>
    </row>
    <row r="24" spans="1:14" ht="51" customHeight="1" x14ac:dyDescent="0.25">
      <c r="A24" s="21"/>
      <c r="B24" s="30" t="s">
        <v>9</v>
      </c>
      <c r="C24" s="5" t="s">
        <v>10</v>
      </c>
      <c r="D24" s="6"/>
      <c r="E24" s="2">
        <f>SUM(F24:K24)</f>
        <v>80870.937472000005</v>
      </c>
      <c r="F24" s="7">
        <f t="shared" ref="F24:K24" si="2">F27+F29</f>
        <v>11281.34</v>
      </c>
      <c r="G24" s="7">
        <f t="shared" si="2"/>
        <v>12996.95</v>
      </c>
      <c r="H24" s="7">
        <f t="shared" si="2"/>
        <v>13525.84</v>
      </c>
      <c r="I24" s="7">
        <f t="shared" si="2"/>
        <v>13911.33</v>
      </c>
      <c r="J24" s="7">
        <f>J27+J29</f>
        <v>14349.756800000001</v>
      </c>
      <c r="K24" s="7">
        <f t="shared" si="2"/>
        <v>14805.720672000001</v>
      </c>
      <c r="L24" s="10" t="s">
        <v>44</v>
      </c>
    </row>
    <row r="25" spans="1:14" ht="0.75" customHeight="1" x14ac:dyDescent="0.25">
      <c r="A25" s="21"/>
      <c r="B25" s="4"/>
      <c r="C25" s="5" t="s">
        <v>5</v>
      </c>
      <c r="D25" s="6"/>
      <c r="E25" s="7"/>
      <c r="F25" s="7"/>
      <c r="G25" s="7"/>
      <c r="H25" s="7"/>
      <c r="I25" s="7"/>
      <c r="J25" s="7"/>
      <c r="K25" s="7"/>
      <c r="L25" s="10"/>
    </row>
    <row r="26" spans="1:14" x14ac:dyDescent="0.25">
      <c r="A26" s="21"/>
      <c r="B26" s="4"/>
      <c r="C26" s="5" t="s">
        <v>6</v>
      </c>
      <c r="D26" s="6"/>
      <c r="E26" s="7"/>
      <c r="F26" s="7"/>
      <c r="G26" s="7"/>
      <c r="H26" s="7"/>
      <c r="I26" s="7"/>
      <c r="J26" s="7"/>
      <c r="K26" s="7"/>
      <c r="L26" s="8"/>
    </row>
    <row r="27" spans="1:14" ht="105.75" thickBot="1" x14ac:dyDescent="0.3">
      <c r="A27" s="21"/>
      <c r="B27" s="4"/>
      <c r="C27" s="5" t="s">
        <v>7</v>
      </c>
      <c r="D27" s="6" t="s">
        <v>20</v>
      </c>
      <c r="E27" s="2">
        <f>SUM(F27:K27)</f>
        <v>63496.657471999999</v>
      </c>
      <c r="F27" s="7">
        <v>8925.81</v>
      </c>
      <c r="G27" s="7">
        <v>9782.91</v>
      </c>
      <c r="H27" s="7">
        <v>10573.11</v>
      </c>
      <c r="I27" s="7">
        <v>10960.67</v>
      </c>
      <c r="J27" s="7">
        <f>I27*1.04</f>
        <v>11399.096800000001</v>
      </c>
      <c r="K27" s="7">
        <f>J27*1.04</f>
        <v>11855.060672000001</v>
      </c>
      <c r="L27" s="8"/>
    </row>
    <row r="28" spans="1:14" ht="45.75" thickBot="1" x14ac:dyDescent="0.3">
      <c r="A28" s="21"/>
      <c r="B28" s="4"/>
      <c r="C28" s="15" t="s">
        <v>23</v>
      </c>
      <c r="D28" s="6"/>
      <c r="E28" s="2"/>
      <c r="F28" s="2"/>
      <c r="G28" s="2"/>
      <c r="H28" s="2"/>
      <c r="I28" s="2"/>
      <c r="J28" s="2"/>
      <c r="K28" s="2"/>
      <c r="L28" s="8"/>
    </row>
    <row r="29" spans="1:14" ht="26.25" customHeight="1" thickBot="1" x14ac:dyDescent="0.3">
      <c r="A29" s="21"/>
      <c r="B29" s="4"/>
      <c r="C29" s="16" t="s">
        <v>8</v>
      </c>
      <c r="D29" s="6"/>
      <c r="E29" s="2"/>
      <c r="F29" s="2">
        <v>2355.5300000000002</v>
      </c>
      <c r="G29" s="2">
        <v>3214.04</v>
      </c>
      <c r="H29" s="2">
        <v>2952.73</v>
      </c>
      <c r="I29" s="2">
        <v>2950.66</v>
      </c>
      <c r="J29" s="2">
        <f>I29</f>
        <v>2950.66</v>
      </c>
      <c r="K29" s="2">
        <f>I29</f>
        <v>2950.66</v>
      </c>
      <c r="L29" s="8"/>
    </row>
    <row r="30" spans="1:14" ht="60.75" customHeight="1" x14ac:dyDescent="0.25">
      <c r="A30" s="21"/>
      <c r="B30" s="30" t="s">
        <v>24</v>
      </c>
      <c r="C30" s="23" t="s">
        <v>67</v>
      </c>
      <c r="D30" s="6"/>
      <c r="E30" s="2">
        <f>SUM(F30:K30)</f>
        <v>3706.13</v>
      </c>
      <c r="F30" s="2">
        <v>706.13</v>
      </c>
      <c r="G30" s="2">
        <v>3000</v>
      </c>
      <c r="H30" s="2">
        <v>0</v>
      </c>
      <c r="I30" s="2">
        <v>0</v>
      </c>
      <c r="J30" s="2">
        <v>0</v>
      </c>
      <c r="K30" s="2">
        <v>0</v>
      </c>
      <c r="L30" s="8" t="s">
        <v>45</v>
      </c>
    </row>
    <row r="31" spans="1:14" ht="26.25" customHeight="1" x14ac:dyDescent="0.25">
      <c r="A31" s="21"/>
      <c r="B31" s="4"/>
      <c r="C31" s="5" t="s">
        <v>5</v>
      </c>
      <c r="D31" s="6"/>
      <c r="E31" s="2"/>
      <c r="F31" s="2"/>
      <c r="G31" s="2"/>
      <c r="H31" s="2"/>
      <c r="I31" s="2"/>
      <c r="J31" s="2"/>
      <c r="K31" s="2"/>
      <c r="L31" s="8"/>
    </row>
    <row r="32" spans="1:14" ht="26.25" customHeight="1" x14ac:dyDescent="0.25">
      <c r="A32" s="21"/>
      <c r="B32" s="4"/>
      <c r="C32" s="5" t="s">
        <v>6</v>
      </c>
      <c r="D32" s="6"/>
      <c r="E32" s="2"/>
      <c r="F32" s="2"/>
      <c r="G32" s="2"/>
      <c r="H32" s="2"/>
      <c r="I32" s="2"/>
      <c r="J32" s="2"/>
      <c r="K32" s="2"/>
      <c r="L32" s="8"/>
    </row>
    <row r="33" spans="1:12" ht="26.25" customHeight="1" thickBot="1" x14ac:dyDescent="0.3">
      <c r="A33" s="21"/>
      <c r="B33" s="4"/>
      <c r="C33" s="5" t="s">
        <v>7</v>
      </c>
      <c r="D33" s="6" t="s">
        <v>62</v>
      </c>
      <c r="E33" s="2">
        <f>SUM(F33:K33)</f>
        <v>3706.13</v>
      </c>
      <c r="F33" s="2">
        <v>706.13</v>
      </c>
      <c r="G33" s="2">
        <v>3000</v>
      </c>
      <c r="H33" s="2">
        <v>0</v>
      </c>
      <c r="I33" s="2">
        <v>0</v>
      </c>
      <c r="J33" s="2">
        <v>0</v>
      </c>
      <c r="K33" s="2">
        <v>0</v>
      </c>
      <c r="L33" s="8"/>
    </row>
    <row r="34" spans="1:12" ht="26.25" customHeight="1" thickBot="1" x14ac:dyDescent="0.3">
      <c r="A34" s="21"/>
      <c r="B34" s="4"/>
      <c r="C34" s="15" t="s">
        <v>23</v>
      </c>
      <c r="D34" s="6"/>
      <c r="E34" s="2"/>
      <c r="F34" s="2"/>
      <c r="G34" s="2"/>
      <c r="H34" s="2"/>
      <c r="I34" s="2"/>
      <c r="J34" s="2"/>
      <c r="K34" s="2"/>
      <c r="L34" s="8"/>
    </row>
    <row r="35" spans="1:12" ht="26.25" customHeight="1" thickBot="1" x14ac:dyDescent="0.3">
      <c r="A35" s="21"/>
      <c r="B35" s="12"/>
      <c r="C35" s="16" t="s">
        <v>8</v>
      </c>
      <c r="D35" s="12"/>
      <c r="E35" s="2">
        <f>SUM(F35:K35)</f>
        <v>0</v>
      </c>
      <c r="F35" s="18"/>
      <c r="G35" s="19"/>
      <c r="H35" s="2"/>
      <c r="I35" s="2"/>
      <c r="J35" s="2"/>
      <c r="K35" s="2"/>
      <c r="L35" s="12"/>
    </row>
    <row r="36" spans="1:12" ht="84" customHeight="1" x14ac:dyDescent="0.25">
      <c r="A36" s="21"/>
      <c r="B36" s="30" t="s">
        <v>25</v>
      </c>
      <c r="C36" s="5" t="s">
        <v>63</v>
      </c>
      <c r="D36" s="6"/>
      <c r="E36" s="2">
        <f>SUM(F36:K36)</f>
        <v>9231.7001280000004</v>
      </c>
      <c r="F36" s="2">
        <v>779.55</v>
      </c>
      <c r="G36" s="2">
        <v>1560.5</v>
      </c>
      <c r="H36" s="2">
        <v>1622.92</v>
      </c>
      <c r="I36" s="2">
        <v>1687.83</v>
      </c>
      <c r="J36" s="2">
        <f>I36*1.04</f>
        <v>1755.3432</v>
      </c>
      <c r="K36" s="2">
        <f>J36*1.04</f>
        <v>1825.5569280000002</v>
      </c>
      <c r="L36" s="8" t="s">
        <v>47</v>
      </c>
    </row>
    <row r="37" spans="1:12" x14ac:dyDescent="0.25">
      <c r="A37" s="21"/>
      <c r="B37" s="4"/>
      <c r="C37" s="5" t="s">
        <v>5</v>
      </c>
      <c r="D37" s="6"/>
      <c r="E37" s="2"/>
      <c r="F37" s="2"/>
      <c r="G37" s="2"/>
      <c r="H37" s="2"/>
      <c r="I37" s="2"/>
      <c r="J37" s="2"/>
      <c r="K37" s="2"/>
      <c r="L37" s="8"/>
    </row>
    <row r="38" spans="1:12" x14ac:dyDescent="0.25">
      <c r="A38" s="21"/>
      <c r="B38" s="4"/>
      <c r="C38" s="5" t="s">
        <v>6</v>
      </c>
      <c r="D38" s="6"/>
      <c r="E38" s="2"/>
      <c r="F38" s="2"/>
      <c r="G38" s="2"/>
      <c r="H38" s="2"/>
      <c r="I38" s="2"/>
      <c r="J38" s="2"/>
      <c r="K38" s="2"/>
      <c r="L38" s="8"/>
    </row>
    <row r="39" spans="1:12" ht="107.25" customHeight="1" thickBot="1" x14ac:dyDescent="0.3">
      <c r="A39" s="21"/>
      <c r="B39" s="4"/>
      <c r="C39" s="5" t="s">
        <v>7</v>
      </c>
      <c r="D39" s="6" t="s">
        <v>64</v>
      </c>
      <c r="E39" s="2">
        <f>SUM(F39:K39)</f>
        <v>9231.7001280000004</v>
      </c>
      <c r="F39" s="2">
        <v>779.55</v>
      </c>
      <c r="G39" s="2">
        <v>1560.5</v>
      </c>
      <c r="H39" s="2">
        <v>1622.92</v>
      </c>
      <c r="I39" s="2">
        <v>1687.83</v>
      </c>
      <c r="J39" s="2">
        <f>I39*1.04</f>
        <v>1755.3432</v>
      </c>
      <c r="K39" s="2">
        <f>J39*1.04</f>
        <v>1825.5569280000002</v>
      </c>
      <c r="L39" s="8"/>
    </row>
    <row r="40" spans="1:12" ht="45.75" thickBot="1" x14ac:dyDescent="0.3">
      <c r="A40" s="21"/>
      <c r="B40" s="4"/>
      <c r="C40" s="15" t="s">
        <v>23</v>
      </c>
      <c r="D40" s="6"/>
      <c r="E40" s="2"/>
      <c r="F40" s="2"/>
      <c r="G40" s="2"/>
      <c r="H40" s="2"/>
      <c r="I40" s="2"/>
      <c r="J40" s="2"/>
      <c r="K40" s="2"/>
      <c r="L40" s="8"/>
    </row>
    <row r="41" spans="1:12" ht="28.5" customHeight="1" thickBot="1" x14ac:dyDescent="0.3">
      <c r="A41" s="21"/>
      <c r="B41" s="4"/>
      <c r="C41" s="16" t="s">
        <v>8</v>
      </c>
      <c r="D41" s="6"/>
      <c r="E41" s="2"/>
      <c r="F41" s="2"/>
      <c r="G41" s="2"/>
      <c r="H41" s="2"/>
      <c r="I41" s="2"/>
      <c r="J41" s="2"/>
      <c r="K41" s="2"/>
      <c r="L41" s="8"/>
    </row>
    <row r="42" spans="1:12" ht="129" customHeight="1" x14ac:dyDescent="0.25">
      <c r="A42" s="21"/>
      <c r="B42" s="30" t="s">
        <v>26</v>
      </c>
      <c r="C42" s="5" t="s">
        <v>68</v>
      </c>
      <c r="D42" s="6"/>
      <c r="E42" s="2">
        <f>SUM(F42:K42)</f>
        <v>46679.45</v>
      </c>
      <c r="F42" s="2">
        <v>8400.1200000000008</v>
      </c>
      <c r="G42" s="2">
        <v>3431.33</v>
      </c>
      <c r="H42" s="2">
        <v>8944</v>
      </c>
      <c r="I42" s="2">
        <v>8944</v>
      </c>
      <c r="J42" s="2">
        <v>8480</v>
      </c>
      <c r="K42" s="2">
        <v>8480</v>
      </c>
      <c r="L42" s="8" t="s">
        <v>46</v>
      </c>
    </row>
    <row r="43" spans="1:12" ht="28.5" customHeight="1" x14ac:dyDescent="0.25">
      <c r="A43" s="21"/>
      <c r="B43" s="4"/>
      <c r="C43" s="5" t="s">
        <v>5</v>
      </c>
      <c r="D43" s="6"/>
      <c r="E43" s="2"/>
      <c r="F43" s="2"/>
      <c r="G43" s="2"/>
      <c r="H43" s="2"/>
      <c r="I43" s="2"/>
      <c r="J43" s="2"/>
      <c r="K43" s="2"/>
      <c r="L43" s="8"/>
    </row>
    <row r="44" spans="1:12" ht="28.5" customHeight="1" x14ac:dyDescent="0.25">
      <c r="A44" s="21"/>
      <c r="B44" s="4"/>
      <c r="C44" s="5" t="s">
        <v>6</v>
      </c>
      <c r="D44" s="6"/>
      <c r="E44" s="2"/>
      <c r="F44" s="2"/>
      <c r="G44" s="2"/>
      <c r="H44" s="2"/>
      <c r="I44" s="2"/>
      <c r="J44" s="2"/>
      <c r="K44" s="2"/>
      <c r="L44" s="8"/>
    </row>
    <row r="45" spans="1:12" ht="114" customHeight="1" thickBot="1" x14ac:dyDescent="0.3">
      <c r="A45" s="21"/>
      <c r="B45" s="4"/>
      <c r="C45" s="5" t="s">
        <v>7</v>
      </c>
      <c r="D45" s="6" t="s">
        <v>20</v>
      </c>
      <c r="E45" s="2">
        <f>SUM(F45:K45)</f>
        <v>46679.45</v>
      </c>
      <c r="F45" s="2">
        <v>8400.1200000000008</v>
      </c>
      <c r="G45" s="2">
        <v>3431.33</v>
      </c>
      <c r="H45" s="2">
        <v>8944</v>
      </c>
      <c r="I45" s="2">
        <v>8944</v>
      </c>
      <c r="J45" s="2">
        <v>8480</v>
      </c>
      <c r="K45" s="2">
        <v>8480</v>
      </c>
      <c r="L45" s="8"/>
    </row>
    <row r="46" spans="1:12" ht="28.5" customHeight="1" thickBot="1" x14ac:dyDescent="0.3">
      <c r="A46" s="21"/>
      <c r="B46" s="4"/>
      <c r="C46" s="15" t="s">
        <v>23</v>
      </c>
      <c r="D46" s="6"/>
      <c r="E46" s="2"/>
      <c r="F46" s="2"/>
      <c r="G46" s="2"/>
      <c r="H46" s="2"/>
      <c r="I46" s="2"/>
      <c r="J46" s="2"/>
      <c r="K46" s="2"/>
      <c r="L46" s="8"/>
    </row>
    <row r="47" spans="1:12" ht="28.5" customHeight="1" thickBot="1" x14ac:dyDescent="0.3">
      <c r="A47" s="21"/>
      <c r="B47" s="4"/>
      <c r="C47" s="16" t="s">
        <v>8</v>
      </c>
      <c r="D47" s="12"/>
      <c r="E47" s="2"/>
      <c r="F47" s="2"/>
      <c r="G47" s="2"/>
      <c r="H47" s="2"/>
      <c r="I47" s="2"/>
      <c r="J47" s="2"/>
      <c r="K47" s="2"/>
      <c r="L47" s="12"/>
    </row>
    <row r="48" spans="1:12" ht="105.75" customHeight="1" x14ac:dyDescent="0.25">
      <c r="A48" s="21"/>
      <c r="B48" s="30" t="s">
        <v>27</v>
      </c>
      <c r="C48" s="5" t="s">
        <v>69</v>
      </c>
      <c r="D48" s="6"/>
      <c r="E48" s="2">
        <f>SUM(F48:K48)</f>
        <v>11194.15</v>
      </c>
      <c r="F48" s="2">
        <v>3682.88</v>
      </c>
      <c r="G48" s="2">
        <v>2708.67</v>
      </c>
      <c r="H48" s="2">
        <v>1913.6</v>
      </c>
      <c r="I48" s="2">
        <v>1289</v>
      </c>
      <c r="J48" s="2">
        <v>800</v>
      </c>
      <c r="K48" s="2">
        <v>800</v>
      </c>
      <c r="L48" s="8" t="s">
        <v>46</v>
      </c>
    </row>
    <row r="49" spans="1:12" x14ac:dyDescent="0.25">
      <c r="A49" s="21"/>
      <c r="B49" s="4"/>
      <c r="C49" s="5" t="s">
        <v>5</v>
      </c>
      <c r="D49" s="6"/>
      <c r="E49" s="2"/>
      <c r="F49" s="2"/>
      <c r="G49" s="2"/>
      <c r="H49" s="2"/>
      <c r="I49" s="2"/>
      <c r="J49" s="2"/>
      <c r="K49" s="2"/>
      <c r="L49" s="8"/>
    </row>
    <row r="50" spans="1:12" x14ac:dyDescent="0.25">
      <c r="A50" s="21"/>
      <c r="B50" s="4"/>
      <c r="C50" s="5" t="s">
        <v>6</v>
      </c>
      <c r="D50" s="6"/>
      <c r="E50" s="2"/>
      <c r="F50" s="2"/>
      <c r="G50" s="2"/>
      <c r="H50" s="2"/>
      <c r="I50" s="2"/>
      <c r="J50" s="2"/>
      <c r="K50" s="2"/>
      <c r="L50" s="8"/>
    </row>
    <row r="51" spans="1:12" ht="105.75" thickBot="1" x14ac:dyDescent="0.3">
      <c r="A51" s="21"/>
      <c r="B51" s="4"/>
      <c r="C51" s="5" t="s">
        <v>7</v>
      </c>
      <c r="D51" s="6" t="s">
        <v>20</v>
      </c>
      <c r="E51" s="2">
        <f>SUM(F51:K51)</f>
        <v>11194.15</v>
      </c>
      <c r="F51" s="2">
        <v>3682.88</v>
      </c>
      <c r="G51" s="2">
        <v>2708.67</v>
      </c>
      <c r="H51" s="2">
        <v>1913.6</v>
      </c>
      <c r="I51" s="2">
        <v>1289</v>
      </c>
      <c r="J51" s="2">
        <v>800</v>
      </c>
      <c r="K51" s="2">
        <v>800</v>
      </c>
      <c r="L51" s="8"/>
    </row>
    <row r="52" spans="1:12" ht="45.75" thickBot="1" x14ac:dyDescent="0.3">
      <c r="A52" s="21"/>
      <c r="B52" s="4"/>
      <c r="C52" s="15" t="s">
        <v>23</v>
      </c>
      <c r="D52" s="6"/>
      <c r="E52" s="2"/>
      <c r="F52" s="2"/>
      <c r="G52" s="2"/>
      <c r="H52" s="2"/>
      <c r="I52" s="2"/>
      <c r="J52" s="2"/>
      <c r="K52" s="2"/>
      <c r="L52" s="8"/>
    </row>
    <row r="53" spans="1:12" ht="24.75" customHeight="1" thickBot="1" x14ac:dyDescent="0.3">
      <c r="A53" s="21"/>
      <c r="B53" s="4"/>
      <c r="C53" s="16" t="s">
        <v>8</v>
      </c>
      <c r="D53" s="6"/>
      <c r="E53" s="2"/>
      <c r="F53" s="2"/>
      <c r="G53" s="2"/>
      <c r="H53" s="2"/>
      <c r="I53" s="2"/>
      <c r="J53" s="2"/>
      <c r="K53" s="2"/>
      <c r="L53" s="8"/>
    </row>
    <row r="54" spans="1:12" ht="65.25" customHeight="1" x14ac:dyDescent="0.25">
      <c r="A54" s="21"/>
      <c r="B54" s="30" t="s">
        <v>28</v>
      </c>
      <c r="C54" s="5" t="s">
        <v>11</v>
      </c>
      <c r="D54" s="6"/>
      <c r="E54" s="2">
        <f>SUM(F54:K54)</f>
        <v>4527.24</v>
      </c>
      <c r="F54" s="2">
        <v>550</v>
      </c>
      <c r="G54" s="2">
        <v>1751.74</v>
      </c>
      <c r="H54" s="2">
        <v>556.5</v>
      </c>
      <c r="I54" s="2">
        <v>556.5</v>
      </c>
      <c r="J54" s="2">
        <v>556.25</v>
      </c>
      <c r="K54" s="2">
        <v>556.25</v>
      </c>
      <c r="L54" s="8" t="s">
        <v>48</v>
      </c>
    </row>
    <row r="55" spans="1:12" x14ac:dyDescent="0.25">
      <c r="A55" s="21"/>
      <c r="B55" s="4"/>
      <c r="C55" s="5" t="s">
        <v>5</v>
      </c>
      <c r="D55" s="6"/>
      <c r="E55" s="2"/>
      <c r="F55" s="2"/>
      <c r="G55" s="2"/>
      <c r="H55" s="2"/>
      <c r="I55" s="2"/>
      <c r="J55" s="2"/>
      <c r="K55" s="2"/>
      <c r="L55" s="8"/>
    </row>
    <row r="56" spans="1:12" x14ac:dyDescent="0.25">
      <c r="A56" s="21"/>
      <c r="B56" s="4"/>
      <c r="C56" s="5" t="s">
        <v>6</v>
      </c>
      <c r="D56" s="6"/>
      <c r="E56" s="2"/>
      <c r="F56" s="2"/>
      <c r="G56" s="2"/>
      <c r="H56" s="2"/>
      <c r="I56" s="2"/>
      <c r="J56" s="2"/>
      <c r="K56" s="2"/>
      <c r="L56" s="8"/>
    </row>
    <row r="57" spans="1:12" ht="94.5" customHeight="1" thickBot="1" x14ac:dyDescent="0.3">
      <c r="A57" s="21"/>
      <c r="B57" s="4"/>
      <c r="C57" s="5" t="s">
        <v>7</v>
      </c>
      <c r="D57" s="6" t="s">
        <v>62</v>
      </c>
      <c r="E57" s="2">
        <f>SUM(F57:K57)</f>
        <v>4527.24</v>
      </c>
      <c r="F57" s="2">
        <v>550</v>
      </c>
      <c r="G57" s="2">
        <v>1751.74</v>
      </c>
      <c r="H57" s="2">
        <v>556.5</v>
      </c>
      <c r="I57" s="2">
        <v>556.5</v>
      </c>
      <c r="J57" s="2">
        <v>556.25</v>
      </c>
      <c r="K57" s="2">
        <v>556.25</v>
      </c>
      <c r="L57" s="8"/>
    </row>
    <row r="58" spans="1:12" ht="45.75" thickBot="1" x14ac:dyDescent="0.3">
      <c r="A58" s="21"/>
      <c r="B58" s="4"/>
      <c r="C58" s="15" t="s">
        <v>23</v>
      </c>
      <c r="D58" s="6"/>
      <c r="E58" s="2"/>
      <c r="F58" s="2"/>
      <c r="G58" s="2"/>
      <c r="H58" s="2"/>
      <c r="I58" s="2"/>
      <c r="J58" s="2"/>
      <c r="K58" s="2"/>
      <c r="L58" s="8"/>
    </row>
    <row r="59" spans="1:12" ht="24.75" customHeight="1" thickBot="1" x14ac:dyDescent="0.3">
      <c r="A59" s="21"/>
      <c r="B59" s="4"/>
      <c r="C59" s="16" t="s">
        <v>8</v>
      </c>
      <c r="D59" s="6"/>
      <c r="E59" s="2"/>
      <c r="F59" s="2"/>
      <c r="G59" s="2"/>
      <c r="H59" s="2"/>
      <c r="I59" s="2"/>
      <c r="J59" s="2"/>
      <c r="K59" s="2"/>
      <c r="L59" s="8"/>
    </row>
    <row r="60" spans="1:12" ht="126" customHeight="1" x14ac:dyDescent="0.25">
      <c r="A60" s="21"/>
      <c r="B60" s="30" t="s">
        <v>29</v>
      </c>
      <c r="C60" s="5" t="s">
        <v>17</v>
      </c>
      <c r="D60" s="6"/>
      <c r="E60" s="2">
        <f>SUM(F60:K60)</f>
        <v>368.6</v>
      </c>
      <c r="F60" s="2">
        <v>0</v>
      </c>
      <c r="G60" s="2">
        <v>0</v>
      </c>
      <c r="H60" s="2">
        <v>0</v>
      </c>
      <c r="I60" s="2">
        <v>0</v>
      </c>
      <c r="J60" s="2">
        <v>184.3</v>
      </c>
      <c r="K60" s="2">
        <v>184.3</v>
      </c>
      <c r="L60" s="10" t="s">
        <v>49</v>
      </c>
    </row>
    <row r="61" spans="1:12" x14ac:dyDescent="0.25">
      <c r="A61" s="21"/>
      <c r="B61" s="4"/>
      <c r="C61" s="5" t="s">
        <v>5</v>
      </c>
      <c r="D61" s="6"/>
      <c r="E61" s="2"/>
      <c r="F61" s="2"/>
      <c r="G61" s="2"/>
      <c r="H61" s="2"/>
      <c r="I61" s="2"/>
      <c r="J61" s="2"/>
      <c r="K61" s="2"/>
      <c r="L61" s="10"/>
    </row>
    <row r="62" spans="1:12" x14ac:dyDescent="0.25">
      <c r="A62" s="21"/>
      <c r="B62" s="4"/>
      <c r="C62" s="5" t="s">
        <v>6</v>
      </c>
      <c r="D62" s="6"/>
      <c r="E62" s="2"/>
      <c r="F62" s="2"/>
      <c r="G62" s="2"/>
      <c r="H62" s="2"/>
      <c r="I62" s="2"/>
      <c r="J62" s="2"/>
      <c r="K62" s="2"/>
      <c r="L62" s="8"/>
    </row>
    <row r="63" spans="1:12" ht="105.75" thickBot="1" x14ac:dyDescent="0.3">
      <c r="A63" s="21"/>
      <c r="B63" s="4"/>
      <c r="C63" s="5" t="s">
        <v>7</v>
      </c>
      <c r="D63" s="6" t="s">
        <v>20</v>
      </c>
      <c r="E63" s="2">
        <f>SUM(F63:K63)</f>
        <v>368.6</v>
      </c>
      <c r="F63" s="2">
        <v>0</v>
      </c>
      <c r="G63" s="2">
        <v>0</v>
      </c>
      <c r="H63" s="2">
        <v>0</v>
      </c>
      <c r="I63" s="2">
        <v>0</v>
      </c>
      <c r="J63" s="2">
        <v>184.3</v>
      </c>
      <c r="K63" s="2">
        <v>184.3</v>
      </c>
      <c r="L63" s="8"/>
    </row>
    <row r="64" spans="1:12" ht="45.75" thickBot="1" x14ac:dyDescent="0.3">
      <c r="A64" s="21"/>
      <c r="B64" s="4"/>
      <c r="C64" s="15" t="s">
        <v>23</v>
      </c>
      <c r="D64" s="6"/>
      <c r="E64" s="2"/>
      <c r="F64" s="2"/>
      <c r="G64" s="2"/>
      <c r="H64" s="2"/>
      <c r="I64" s="2"/>
      <c r="J64" s="2"/>
      <c r="K64" s="2"/>
      <c r="L64" s="8"/>
    </row>
    <row r="65" spans="1:12" ht="15.75" customHeight="1" thickBot="1" x14ac:dyDescent="0.3">
      <c r="A65" s="21"/>
      <c r="B65" s="4"/>
      <c r="C65" s="16" t="s">
        <v>8</v>
      </c>
      <c r="D65" s="6"/>
      <c r="E65" s="2"/>
      <c r="F65" s="2"/>
      <c r="G65" s="2"/>
      <c r="H65" s="2"/>
      <c r="I65" s="2"/>
      <c r="J65" s="2"/>
      <c r="K65" s="2"/>
      <c r="L65" s="8"/>
    </row>
    <row r="66" spans="1:12" ht="93" customHeight="1" x14ac:dyDescent="0.25">
      <c r="A66" s="21"/>
      <c r="B66" s="30" t="s">
        <v>30</v>
      </c>
      <c r="C66" s="5" t="s">
        <v>12</v>
      </c>
      <c r="D66" s="6"/>
      <c r="E66" s="2">
        <f>SUM(F66:K66)</f>
        <v>144.42000000000002</v>
      </c>
      <c r="F66" s="2">
        <v>20</v>
      </c>
      <c r="G66" s="2">
        <v>28.54</v>
      </c>
      <c r="H66" s="2">
        <v>28.54</v>
      </c>
      <c r="I66" s="2">
        <v>28.54</v>
      </c>
      <c r="J66" s="2">
        <v>19.399999999999999</v>
      </c>
      <c r="K66" s="2">
        <v>19.399999999999999</v>
      </c>
      <c r="L66" s="8" t="s">
        <v>50</v>
      </c>
    </row>
    <row r="67" spans="1:12" x14ac:dyDescent="0.25">
      <c r="A67" s="21"/>
      <c r="B67" s="4"/>
      <c r="C67" s="5" t="s">
        <v>5</v>
      </c>
      <c r="D67" s="6"/>
      <c r="E67" s="2"/>
      <c r="F67" s="2"/>
      <c r="G67" s="2"/>
      <c r="H67" s="2"/>
      <c r="I67" s="2"/>
      <c r="J67" s="2"/>
      <c r="K67" s="2"/>
      <c r="L67" s="8"/>
    </row>
    <row r="68" spans="1:12" x14ac:dyDescent="0.25">
      <c r="A68" s="21"/>
      <c r="B68" s="4"/>
      <c r="C68" s="5" t="s">
        <v>6</v>
      </c>
      <c r="D68" s="6"/>
      <c r="E68" s="2"/>
      <c r="F68" s="2"/>
      <c r="G68" s="2"/>
      <c r="H68" s="2"/>
      <c r="I68" s="2"/>
      <c r="J68" s="2"/>
      <c r="K68" s="2"/>
      <c r="L68" s="8"/>
    </row>
    <row r="69" spans="1:12" ht="105.75" thickBot="1" x14ac:dyDescent="0.3">
      <c r="A69" s="21"/>
      <c r="B69" s="4"/>
      <c r="C69" s="5" t="s">
        <v>7</v>
      </c>
      <c r="D69" s="6" t="s">
        <v>20</v>
      </c>
      <c r="E69" s="2">
        <f>SUM(F69:K69)</f>
        <v>144.42000000000002</v>
      </c>
      <c r="F69" s="2">
        <v>20</v>
      </c>
      <c r="G69" s="2">
        <v>28.54</v>
      </c>
      <c r="H69" s="2">
        <v>28.54</v>
      </c>
      <c r="I69" s="2">
        <v>28.54</v>
      </c>
      <c r="J69" s="2">
        <v>19.399999999999999</v>
      </c>
      <c r="K69" s="2">
        <v>19.399999999999999</v>
      </c>
      <c r="L69" s="8"/>
    </row>
    <row r="70" spans="1:12" ht="45.75" thickBot="1" x14ac:dyDescent="0.3">
      <c r="A70" s="21"/>
      <c r="B70" s="4"/>
      <c r="C70" s="15" t="s">
        <v>23</v>
      </c>
      <c r="D70" s="6"/>
      <c r="E70" s="2"/>
      <c r="F70" s="2"/>
      <c r="G70" s="2"/>
      <c r="H70" s="2"/>
      <c r="I70" s="2"/>
      <c r="J70" s="2"/>
      <c r="K70" s="2"/>
      <c r="L70" s="8"/>
    </row>
    <row r="71" spans="1:12" ht="28.5" customHeight="1" thickBot="1" x14ac:dyDescent="0.3">
      <c r="A71" s="21"/>
      <c r="B71" s="4"/>
      <c r="C71" s="16" t="s">
        <v>8</v>
      </c>
      <c r="D71" s="6"/>
      <c r="E71" s="2"/>
      <c r="F71" s="2"/>
      <c r="G71" s="2"/>
      <c r="H71" s="2"/>
      <c r="I71" s="2"/>
      <c r="J71" s="2"/>
      <c r="K71" s="2"/>
      <c r="L71" s="8"/>
    </row>
    <row r="72" spans="1:12" ht="119.25" customHeight="1" x14ac:dyDescent="0.25">
      <c r="A72" s="21"/>
      <c r="B72" s="30" t="s">
        <v>31</v>
      </c>
      <c r="C72" s="5" t="s">
        <v>18</v>
      </c>
      <c r="D72" s="6"/>
      <c r="E72" s="2">
        <f>SUM(F72:K72)</f>
        <v>92773.417344000001</v>
      </c>
      <c r="F72" s="7">
        <f t="shared" ref="F72:K72" si="3">F75+F77</f>
        <v>13783.060000000001</v>
      </c>
      <c r="G72" s="7">
        <f t="shared" si="3"/>
        <v>15097.96</v>
      </c>
      <c r="H72" s="7">
        <f t="shared" si="3"/>
        <v>15416.220000000001</v>
      </c>
      <c r="I72" s="7">
        <f t="shared" si="3"/>
        <v>15745.119999999999</v>
      </c>
      <c r="J72" s="7">
        <f t="shared" si="3"/>
        <v>16153.283599999999</v>
      </c>
      <c r="K72" s="7">
        <f t="shared" si="3"/>
        <v>16577.773744000002</v>
      </c>
      <c r="L72" s="8" t="s">
        <v>51</v>
      </c>
    </row>
    <row r="73" spans="1:12" x14ac:dyDescent="0.25">
      <c r="A73" s="21"/>
      <c r="B73" s="4"/>
      <c r="C73" s="5" t="s">
        <v>5</v>
      </c>
      <c r="D73" s="6"/>
      <c r="E73" s="7"/>
      <c r="F73" s="7"/>
      <c r="G73" s="7"/>
      <c r="H73" s="7"/>
      <c r="I73" s="7"/>
      <c r="J73" s="7"/>
      <c r="K73" s="7"/>
      <c r="L73" s="8"/>
    </row>
    <row r="74" spans="1:12" x14ac:dyDescent="0.25">
      <c r="A74" s="21"/>
      <c r="B74" s="4"/>
      <c r="C74" s="5" t="s">
        <v>6</v>
      </c>
      <c r="D74" s="6"/>
      <c r="E74" s="7"/>
      <c r="F74" s="7"/>
      <c r="G74" s="7"/>
      <c r="H74" s="7"/>
      <c r="I74" s="7"/>
      <c r="J74" s="7"/>
      <c r="K74" s="7"/>
      <c r="L74" s="8"/>
    </row>
    <row r="75" spans="1:12" ht="105.75" thickBot="1" x14ac:dyDescent="0.3">
      <c r="A75" s="21"/>
      <c r="B75" s="4"/>
      <c r="C75" s="5" t="s">
        <v>7</v>
      </c>
      <c r="D75" s="6" t="s">
        <v>20</v>
      </c>
      <c r="E75" s="2">
        <f>SUM(F75:K75)</f>
        <v>58905.167343999994</v>
      </c>
      <c r="F75" s="7">
        <v>8129.8</v>
      </c>
      <c r="G75" s="7">
        <v>9061.43</v>
      </c>
      <c r="H75" s="7">
        <v>9860.85</v>
      </c>
      <c r="I75" s="7">
        <v>10204.09</v>
      </c>
      <c r="J75" s="7">
        <f>I75*1.04</f>
        <v>10612.2536</v>
      </c>
      <c r="K75" s="7">
        <f>J75*1.04</f>
        <v>11036.743744000001</v>
      </c>
      <c r="L75" s="8"/>
    </row>
    <row r="76" spans="1:12" ht="45.75" thickBot="1" x14ac:dyDescent="0.3">
      <c r="A76" s="21"/>
      <c r="B76" s="4"/>
      <c r="C76" s="15" t="s">
        <v>23</v>
      </c>
      <c r="D76" s="6"/>
      <c r="E76" s="2"/>
      <c r="F76" s="2"/>
      <c r="G76" s="2"/>
      <c r="H76" s="2"/>
      <c r="I76" s="2"/>
      <c r="J76" s="2"/>
      <c r="K76" s="2"/>
      <c r="L76" s="8"/>
    </row>
    <row r="77" spans="1:12" ht="18.75" customHeight="1" x14ac:dyDescent="0.25">
      <c r="A77" s="21"/>
      <c r="B77" s="4"/>
      <c r="C77" s="24" t="s">
        <v>8</v>
      </c>
      <c r="D77" s="6"/>
      <c r="E77" s="2"/>
      <c r="F77" s="2">
        <v>5653.26</v>
      </c>
      <c r="G77" s="2">
        <v>6036.53</v>
      </c>
      <c r="H77" s="2">
        <v>5555.37</v>
      </c>
      <c r="I77" s="2">
        <v>5541.03</v>
      </c>
      <c r="J77" s="2">
        <f>I77</f>
        <v>5541.03</v>
      </c>
      <c r="K77" s="2">
        <f>I77</f>
        <v>5541.03</v>
      </c>
      <c r="L77" s="8"/>
    </row>
    <row r="78" spans="1:12" ht="102" customHeight="1" x14ac:dyDescent="0.25">
      <c r="A78" s="21"/>
      <c r="B78" s="28" t="s">
        <v>32</v>
      </c>
      <c r="C78" s="5" t="s">
        <v>72</v>
      </c>
      <c r="D78" s="6"/>
      <c r="E78" s="2">
        <f>SUM(F78:K78)</f>
        <v>109133.32224000001</v>
      </c>
      <c r="F78" s="2">
        <v>13896.21</v>
      </c>
      <c r="G78" s="2">
        <v>20577.310000000001</v>
      </c>
      <c r="H78" s="2">
        <v>17584.78</v>
      </c>
      <c r="I78" s="2">
        <v>18283.900000000001</v>
      </c>
      <c r="J78" s="2">
        <f>I78*1.04</f>
        <v>19015.256000000001</v>
      </c>
      <c r="K78" s="2">
        <f>J78*1.04</f>
        <v>19775.866240000003</v>
      </c>
      <c r="L78" s="8" t="s">
        <v>52</v>
      </c>
    </row>
    <row r="79" spans="1:12" ht="18.75" customHeight="1" x14ac:dyDescent="0.25">
      <c r="A79" s="21"/>
      <c r="B79" s="10"/>
      <c r="C79" s="25" t="s">
        <v>5</v>
      </c>
      <c r="D79" s="6"/>
      <c r="E79" s="2"/>
      <c r="F79" s="2"/>
      <c r="G79" s="2"/>
      <c r="H79" s="2"/>
      <c r="I79" s="2"/>
      <c r="J79" s="2"/>
      <c r="K79" s="2"/>
      <c r="L79" s="8"/>
    </row>
    <row r="80" spans="1:12" ht="18.75" customHeight="1" x14ac:dyDescent="0.25">
      <c r="A80" s="21"/>
      <c r="B80" s="10"/>
      <c r="C80" s="25" t="s">
        <v>6</v>
      </c>
      <c r="D80" s="6"/>
      <c r="E80" s="2"/>
      <c r="F80" s="2"/>
      <c r="G80" s="2"/>
      <c r="H80" s="2"/>
      <c r="I80" s="2"/>
      <c r="J80" s="2"/>
      <c r="K80" s="2"/>
      <c r="L80" s="8"/>
    </row>
    <row r="81" spans="1:12" ht="92.25" customHeight="1" thickBot="1" x14ac:dyDescent="0.3">
      <c r="A81" s="21"/>
      <c r="B81" s="10"/>
      <c r="C81" s="25" t="s">
        <v>7</v>
      </c>
      <c r="D81" s="6" t="s">
        <v>65</v>
      </c>
      <c r="E81" s="2">
        <f>SUM(F81:K81)</f>
        <v>109133.32224000001</v>
      </c>
      <c r="F81" s="2">
        <v>13896.21</v>
      </c>
      <c r="G81" s="2">
        <v>20577.310000000001</v>
      </c>
      <c r="H81" s="2">
        <v>17584.78</v>
      </c>
      <c r="I81" s="2">
        <v>18283.900000000001</v>
      </c>
      <c r="J81" s="2">
        <f>I81*1.04</f>
        <v>19015.256000000001</v>
      </c>
      <c r="K81" s="2">
        <f>J81*1.04</f>
        <v>19775.866240000003</v>
      </c>
      <c r="L81" s="8"/>
    </row>
    <row r="82" spans="1:12" ht="42.75" customHeight="1" thickBot="1" x14ac:dyDescent="0.3">
      <c r="A82" s="21"/>
      <c r="B82" s="10"/>
      <c r="C82" s="26" t="s">
        <v>23</v>
      </c>
      <c r="D82" s="6"/>
      <c r="E82" s="2"/>
      <c r="F82" s="2"/>
      <c r="G82" s="2"/>
      <c r="H82" s="2"/>
      <c r="I82" s="2"/>
      <c r="J82" s="2"/>
      <c r="K82" s="2"/>
      <c r="L82" s="8"/>
    </row>
    <row r="83" spans="1:12" ht="18.75" customHeight="1" thickBot="1" x14ac:dyDescent="0.3">
      <c r="A83" s="21"/>
      <c r="B83" s="10"/>
      <c r="C83" s="27" t="s">
        <v>8</v>
      </c>
      <c r="D83" s="12"/>
      <c r="E83" s="2"/>
      <c r="F83" s="12"/>
      <c r="G83" s="2"/>
      <c r="H83" s="2"/>
      <c r="I83" s="2"/>
      <c r="J83" s="2"/>
      <c r="K83" s="2"/>
      <c r="L83" s="12"/>
    </row>
    <row r="84" spans="1:12" ht="55.5" customHeight="1" x14ac:dyDescent="0.25">
      <c r="A84" s="21"/>
      <c r="B84" s="30" t="s">
        <v>33</v>
      </c>
      <c r="C84" s="22" t="s">
        <v>70</v>
      </c>
      <c r="D84" s="6"/>
      <c r="E84" s="2">
        <f>SUM(F84:K84)</f>
        <v>11809.82</v>
      </c>
      <c r="F84" s="2">
        <v>0</v>
      </c>
      <c r="G84" s="2">
        <v>0</v>
      </c>
      <c r="H84" s="2">
        <v>0</v>
      </c>
      <c r="I84" s="2">
        <v>0</v>
      </c>
      <c r="J84" s="2">
        <v>5904.91</v>
      </c>
      <c r="K84" s="2">
        <v>5904.91</v>
      </c>
      <c r="L84" s="29" t="s">
        <v>53</v>
      </c>
    </row>
    <row r="85" spans="1:12" ht="18.75" customHeight="1" x14ac:dyDescent="0.25">
      <c r="A85" s="21"/>
      <c r="B85" s="4"/>
      <c r="C85" s="5" t="s">
        <v>5</v>
      </c>
      <c r="D85" s="6"/>
      <c r="E85" s="2"/>
      <c r="F85" s="2"/>
      <c r="G85" s="2"/>
      <c r="H85" s="2"/>
      <c r="I85" s="2"/>
      <c r="J85" s="2"/>
      <c r="K85" s="2"/>
      <c r="L85" s="8"/>
    </row>
    <row r="86" spans="1:12" ht="18.75" customHeight="1" x14ac:dyDescent="0.25">
      <c r="A86" s="21"/>
      <c r="B86" s="4"/>
      <c r="C86" s="5" t="s">
        <v>6</v>
      </c>
      <c r="D86" s="6"/>
      <c r="E86" s="2"/>
      <c r="F86" s="2"/>
      <c r="G86" s="2"/>
      <c r="H86" s="2"/>
      <c r="I86" s="2"/>
      <c r="J86" s="2"/>
      <c r="K86" s="2"/>
      <c r="L86" s="8"/>
    </row>
    <row r="87" spans="1:12" ht="100.5" customHeight="1" thickBot="1" x14ac:dyDescent="0.3">
      <c r="A87" s="21"/>
      <c r="B87" s="4"/>
      <c r="C87" s="5" t="s">
        <v>7</v>
      </c>
      <c r="D87" s="6" t="s">
        <v>20</v>
      </c>
      <c r="E87" s="2">
        <f>SUM(F87:K87)</f>
        <v>11809.82</v>
      </c>
      <c r="F87" s="2">
        <v>0</v>
      </c>
      <c r="G87" s="2">
        <v>0</v>
      </c>
      <c r="H87" s="2">
        <v>0</v>
      </c>
      <c r="I87" s="2">
        <v>0</v>
      </c>
      <c r="J87" s="2">
        <v>5904.91</v>
      </c>
      <c r="K87" s="2">
        <v>5904.91</v>
      </c>
      <c r="L87" s="8"/>
    </row>
    <row r="88" spans="1:12" ht="39" customHeight="1" thickBot="1" x14ac:dyDescent="0.3">
      <c r="A88" s="21"/>
      <c r="B88" s="4"/>
      <c r="C88" s="15" t="s">
        <v>23</v>
      </c>
      <c r="D88" s="6"/>
      <c r="E88" s="2"/>
      <c r="F88" s="2"/>
      <c r="G88" s="2"/>
      <c r="H88" s="2"/>
      <c r="I88" s="2"/>
      <c r="J88" s="2"/>
      <c r="K88" s="2"/>
      <c r="L88" s="8"/>
    </row>
    <row r="89" spans="1:12" ht="18.75" customHeight="1" thickBot="1" x14ac:dyDescent="0.3">
      <c r="A89" s="21"/>
      <c r="B89" s="12"/>
      <c r="C89" s="16" t="s">
        <v>8</v>
      </c>
      <c r="D89" s="12"/>
      <c r="E89" s="12"/>
      <c r="F89" s="12"/>
      <c r="G89" s="12"/>
      <c r="H89" s="12"/>
      <c r="I89" s="12"/>
      <c r="J89" s="12"/>
      <c r="K89" s="12"/>
      <c r="L89" s="12"/>
    </row>
    <row r="90" spans="1:12" ht="127.5" customHeight="1" x14ac:dyDescent="0.25">
      <c r="A90" s="21"/>
      <c r="B90" s="30" t="s">
        <v>34</v>
      </c>
      <c r="C90" s="5" t="s">
        <v>13</v>
      </c>
      <c r="D90" s="6"/>
      <c r="E90" s="2">
        <f>SUM(F90:K90)</f>
        <v>35873.561247999998</v>
      </c>
      <c r="F90" s="7">
        <f t="shared" ref="F90:K90" si="4">F93+F95</f>
        <v>5731.07</v>
      </c>
      <c r="G90" s="7">
        <f t="shared" si="4"/>
        <v>5617.0599999999995</v>
      </c>
      <c r="H90" s="7">
        <f t="shared" si="4"/>
        <v>5914.2</v>
      </c>
      <c r="I90" s="7">
        <f t="shared" si="4"/>
        <v>6041.67</v>
      </c>
      <c r="J90" s="7">
        <f t="shared" si="4"/>
        <v>6201.6112000000003</v>
      </c>
      <c r="K90" s="7">
        <f t="shared" si="4"/>
        <v>6367.9500480000006</v>
      </c>
      <c r="L90" s="8" t="s">
        <v>54</v>
      </c>
    </row>
    <row r="91" spans="1:12" x14ac:dyDescent="0.25">
      <c r="A91" s="21"/>
      <c r="B91" s="4"/>
      <c r="C91" s="5" t="s">
        <v>5</v>
      </c>
      <c r="D91" s="6"/>
      <c r="E91" s="11"/>
      <c r="F91" s="11"/>
      <c r="G91" s="11"/>
      <c r="H91" s="11"/>
      <c r="I91" s="11"/>
      <c r="J91" s="11"/>
      <c r="K91" s="11"/>
      <c r="L91" s="8"/>
    </row>
    <row r="92" spans="1:12" x14ac:dyDescent="0.25">
      <c r="A92" s="21"/>
      <c r="B92" s="4"/>
      <c r="C92" s="5" t="s">
        <v>6</v>
      </c>
      <c r="D92" s="6"/>
      <c r="E92" s="11"/>
      <c r="F92" s="31"/>
      <c r="G92" s="31"/>
      <c r="H92" s="31"/>
      <c r="I92" s="11"/>
      <c r="J92" s="11"/>
      <c r="K92" s="11"/>
      <c r="L92" s="8"/>
    </row>
    <row r="93" spans="1:12" ht="105.75" thickBot="1" x14ac:dyDescent="0.3">
      <c r="A93" s="21"/>
      <c r="B93" s="4"/>
      <c r="C93" s="5" t="s">
        <v>7</v>
      </c>
      <c r="D93" s="6" t="s">
        <v>20</v>
      </c>
      <c r="E93" s="2">
        <f>SUM(F93:K93)</f>
        <v>24149.221248000002</v>
      </c>
      <c r="F93" s="7">
        <v>4317.75</v>
      </c>
      <c r="G93" s="7">
        <v>3482.1</v>
      </c>
      <c r="H93" s="7">
        <v>3867.56</v>
      </c>
      <c r="I93" s="7">
        <v>3998.53</v>
      </c>
      <c r="J93" s="7">
        <f>I93*1.04</f>
        <v>4158.4712</v>
      </c>
      <c r="K93" s="7">
        <f>J93*1.04</f>
        <v>4324.8100480000003</v>
      </c>
      <c r="L93" s="8"/>
    </row>
    <row r="94" spans="1:12" ht="45.75" thickBot="1" x14ac:dyDescent="0.3">
      <c r="A94" s="21"/>
      <c r="B94" s="4"/>
      <c r="C94" s="15" t="s">
        <v>23</v>
      </c>
      <c r="D94" s="6"/>
      <c r="E94" s="2"/>
      <c r="F94" s="2"/>
      <c r="G94" s="2"/>
      <c r="H94" s="2"/>
      <c r="I94" s="2"/>
      <c r="J94" s="2"/>
      <c r="K94" s="2"/>
      <c r="L94" s="8"/>
    </row>
    <row r="95" spans="1:12" ht="27" customHeight="1" thickBot="1" x14ac:dyDescent="0.3">
      <c r="A95" s="21"/>
      <c r="B95" s="4"/>
      <c r="C95" s="16" t="s">
        <v>8</v>
      </c>
      <c r="D95" s="6"/>
      <c r="E95" s="2"/>
      <c r="F95" s="7">
        <v>1413.32</v>
      </c>
      <c r="G95" s="7">
        <v>2134.96</v>
      </c>
      <c r="H95" s="7">
        <v>2046.64</v>
      </c>
      <c r="I95" s="2">
        <v>2043.14</v>
      </c>
      <c r="J95" s="2">
        <f>I95</f>
        <v>2043.14</v>
      </c>
      <c r="K95" s="2">
        <f>I95</f>
        <v>2043.14</v>
      </c>
      <c r="L95" s="8"/>
    </row>
    <row r="96" spans="1:12" ht="98.25" customHeight="1" x14ac:dyDescent="0.25">
      <c r="A96" s="21"/>
      <c r="B96" s="30" t="s">
        <v>35</v>
      </c>
      <c r="C96" s="5" t="s">
        <v>14</v>
      </c>
      <c r="D96" s="6"/>
      <c r="E96" s="2">
        <f>SUM(F96:K96)</f>
        <v>3750</v>
      </c>
      <c r="F96" s="2">
        <v>600</v>
      </c>
      <c r="G96" s="2">
        <v>630</v>
      </c>
      <c r="H96" s="2">
        <v>630</v>
      </c>
      <c r="I96" s="2">
        <v>630</v>
      </c>
      <c r="J96" s="2">
        <v>630</v>
      </c>
      <c r="K96" s="2">
        <v>630</v>
      </c>
      <c r="L96" s="17" t="s">
        <v>55</v>
      </c>
    </row>
    <row r="97" spans="1:12" x14ac:dyDescent="0.25">
      <c r="A97" s="21"/>
      <c r="B97" s="4"/>
      <c r="C97" s="5" t="s">
        <v>5</v>
      </c>
      <c r="D97" s="6"/>
      <c r="E97" s="2"/>
      <c r="F97" s="2"/>
      <c r="G97" s="2"/>
      <c r="H97" s="2"/>
      <c r="I97" s="2"/>
      <c r="J97" s="2"/>
      <c r="K97" s="2"/>
      <c r="L97" s="8"/>
    </row>
    <row r="98" spans="1:12" x14ac:dyDescent="0.25">
      <c r="A98" s="21"/>
      <c r="B98" s="4"/>
      <c r="C98" s="5" t="s">
        <v>6</v>
      </c>
      <c r="D98" s="6"/>
      <c r="E98" s="2"/>
      <c r="F98" s="2"/>
      <c r="G98" s="2"/>
      <c r="H98" s="2"/>
      <c r="I98" s="2"/>
      <c r="J98" s="2"/>
      <c r="K98" s="2"/>
      <c r="L98" s="8"/>
    </row>
    <row r="99" spans="1:12" ht="49.5" customHeight="1" thickBot="1" x14ac:dyDescent="0.3">
      <c r="A99" s="21"/>
      <c r="B99" s="4"/>
      <c r="C99" s="5" t="s">
        <v>7</v>
      </c>
      <c r="D99" s="6" t="s">
        <v>62</v>
      </c>
      <c r="E99" s="2">
        <f>SUM(F99:K99)</f>
        <v>3750</v>
      </c>
      <c r="F99" s="2">
        <v>600</v>
      </c>
      <c r="G99" s="2">
        <v>630</v>
      </c>
      <c r="H99" s="2">
        <v>630</v>
      </c>
      <c r="I99" s="2">
        <v>630</v>
      </c>
      <c r="J99" s="2">
        <v>630</v>
      </c>
      <c r="K99" s="2">
        <v>630</v>
      </c>
      <c r="L99" s="8"/>
    </row>
    <row r="100" spans="1:12" ht="45.75" thickBot="1" x14ac:dyDescent="0.3">
      <c r="A100" s="21"/>
      <c r="B100" s="4"/>
      <c r="C100" s="15" t="s">
        <v>23</v>
      </c>
      <c r="D100" s="6"/>
      <c r="E100" s="2"/>
      <c r="F100" s="2"/>
      <c r="G100" s="2"/>
      <c r="H100" s="2"/>
      <c r="I100" s="2"/>
      <c r="J100" s="2"/>
      <c r="K100" s="2"/>
      <c r="L100" s="8"/>
    </row>
    <row r="101" spans="1:12" ht="18.75" customHeight="1" thickBot="1" x14ac:dyDescent="0.3">
      <c r="A101" s="21"/>
      <c r="B101" s="4"/>
      <c r="C101" s="16" t="s">
        <v>8</v>
      </c>
      <c r="D101" s="6"/>
      <c r="E101" s="2"/>
      <c r="F101" s="2"/>
      <c r="G101" s="2"/>
      <c r="H101" s="2"/>
      <c r="I101" s="2"/>
      <c r="J101" s="2"/>
      <c r="K101" s="2"/>
      <c r="L101" s="8"/>
    </row>
    <row r="102" spans="1:12" ht="172.5" customHeight="1" x14ac:dyDescent="0.25">
      <c r="A102" s="21"/>
      <c r="B102" s="30" t="s">
        <v>36</v>
      </c>
      <c r="C102" s="22" t="s">
        <v>22</v>
      </c>
      <c r="D102" s="6"/>
      <c r="E102" s="2">
        <f>SUM(F102:K102)</f>
        <v>300</v>
      </c>
      <c r="F102" s="2">
        <v>50</v>
      </c>
      <c r="G102" s="2">
        <v>50</v>
      </c>
      <c r="H102" s="2">
        <v>50</v>
      </c>
      <c r="I102" s="2">
        <v>50</v>
      </c>
      <c r="J102" s="2">
        <v>50</v>
      </c>
      <c r="K102" s="2">
        <v>50</v>
      </c>
      <c r="L102" s="17" t="s">
        <v>56</v>
      </c>
    </row>
    <row r="103" spans="1:12" x14ac:dyDescent="0.25">
      <c r="A103" s="21"/>
      <c r="B103" s="4"/>
      <c r="C103" s="5" t="s">
        <v>5</v>
      </c>
      <c r="D103" s="6"/>
      <c r="E103" s="2"/>
      <c r="F103" s="2"/>
      <c r="G103" s="2"/>
      <c r="H103" s="2"/>
      <c r="I103" s="2"/>
      <c r="J103" s="2"/>
      <c r="K103" s="2"/>
      <c r="L103" s="8"/>
    </row>
    <row r="104" spans="1:12" x14ac:dyDescent="0.25">
      <c r="A104" s="21"/>
      <c r="B104" s="4"/>
      <c r="C104" s="5" t="s">
        <v>6</v>
      </c>
      <c r="D104" s="6"/>
      <c r="E104" s="2"/>
      <c r="F104" s="2"/>
      <c r="G104" s="2"/>
      <c r="H104" s="2"/>
      <c r="I104" s="2"/>
      <c r="J104" s="2"/>
      <c r="K104" s="2"/>
      <c r="L104" s="8"/>
    </row>
    <row r="105" spans="1:12" ht="65.25" customHeight="1" thickBot="1" x14ac:dyDescent="0.3">
      <c r="A105" s="21"/>
      <c r="B105" s="4"/>
      <c r="C105" s="5" t="s">
        <v>7</v>
      </c>
      <c r="D105" s="6" t="s">
        <v>62</v>
      </c>
      <c r="E105" s="2">
        <f>SUM(F105:K105)</f>
        <v>300</v>
      </c>
      <c r="F105" s="2">
        <v>50</v>
      </c>
      <c r="G105" s="2">
        <v>50</v>
      </c>
      <c r="H105" s="2">
        <v>50</v>
      </c>
      <c r="I105" s="2">
        <v>50</v>
      </c>
      <c r="J105" s="2">
        <v>50</v>
      </c>
      <c r="K105" s="2">
        <v>50</v>
      </c>
      <c r="L105" s="8"/>
    </row>
    <row r="106" spans="1:12" ht="45.75" thickBot="1" x14ac:dyDescent="0.3">
      <c r="A106" s="21"/>
      <c r="B106" s="4"/>
      <c r="C106" s="15" t="s">
        <v>23</v>
      </c>
      <c r="D106" s="6"/>
      <c r="E106" s="2"/>
      <c r="F106" s="2"/>
      <c r="G106" s="2"/>
      <c r="H106" s="2"/>
      <c r="I106" s="2"/>
      <c r="J106" s="2"/>
      <c r="K106" s="2"/>
      <c r="L106" s="8"/>
    </row>
    <row r="107" spans="1:12" ht="19.5" customHeight="1" thickBot="1" x14ac:dyDescent="0.3">
      <c r="A107" s="21"/>
      <c r="B107" s="4"/>
      <c r="C107" s="16" t="s">
        <v>8</v>
      </c>
      <c r="D107" s="6"/>
      <c r="E107" s="2"/>
      <c r="F107" s="2"/>
      <c r="G107" s="2"/>
      <c r="H107" s="2"/>
      <c r="I107" s="2"/>
      <c r="J107" s="2"/>
      <c r="K107" s="2"/>
      <c r="L107" s="8"/>
    </row>
    <row r="108" spans="1:12" ht="79.5" customHeight="1" x14ac:dyDescent="0.25">
      <c r="A108" s="21"/>
      <c r="B108" s="30" t="s">
        <v>37</v>
      </c>
      <c r="C108" s="23" t="s">
        <v>66</v>
      </c>
      <c r="D108" s="6"/>
      <c r="E108" s="2">
        <f>SUM(F108:K108)</f>
        <v>25261.96</v>
      </c>
      <c r="F108" s="2">
        <v>3790.46</v>
      </c>
      <c r="G108" s="2">
        <v>4294.3</v>
      </c>
      <c r="H108" s="2">
        <v>4294.3</v>
      </c>
      <c r="I108" s="2">
        <v>4294.3</v>
      </c>
      <c r="J108" s="2">
        <v>4294.3</v>
      </c>
      <c r="K108" s="2">
        <v>4294.3</v>
      </c>
      <c r="L108" s="8" t="s">
        <v>57</v>
      </c>
    </row>
    <row r="109" spans="1:12" x14ac:dyDescent="0.25">
      <c r="A109" s="21"/>
      <c r="B109" s="4"/>
      <c r="C109" s="5" t="s">
        <v>5</v>
      </c>
      <c r="D109" s="6"/>
      <c r="E109" s="2"/>
      <c r="F109" s="2"/>
      <c r="G109" s="2"/>
      <c r="H109" s="2"/>
      <c r="I109" s="2"/>
      <c r="J109" s="2"/>
      <c r="K109" s="2"/>
      <c r="L109" s="8"/>
    </row>
    <row r="110" spans="1:12" x14ac:dyDescent="0.25">
      <c r="A110" s="21"/>
      <c r="B110" s="4"/>
      <c r="C110" s="5" t="s">
        <v>6</v>
      </c>
      <c r="D110" s="6"/>
      <c r="E110" s="2"/>
      <c r="F110" s="2"/>
      <c r="G110" s="2"/>
      <c r="H110" s="2"/>
      <c r="I110" s="2"/>
      <c r="J110" s="2"/>
      <c r="K110" s="2"/>
      <c r="L110" s="8"/>
    </row>
    <row r="111" spans="1:12" ht="60.75" thickBot="1" x14ac:dyDescent="0.3">
      <c r="A111" s="21"/>
      <c r="B111" s="4"/>
      <c r="C111" s="5" t="s">
        <v>7</v>
      </c>
      <c r="D111" s="6" t="s">
        <v>62</v>
      </c>
      <c r="E111" s="2">
        <f>SUM(F111:K111)</f>
        <v>25261.96</v>
      </c>
      <c r="F111" s="2">
        <v>3790.46</v>
      </c>
      <c r="G111" s="2">
        <v>4294.3</v>
      </c>
      <c r="H111" s="2">
        <v>4294.3</v>
      </c>
      <c r="I111" s="2">
        <v>4294.3</v>
      </c>
      <c r="J111" s="2">
        <v>4294.3</v>
      </c>
      <c r="K111" s="2">
        <v>4294.3</v>
      </c>
      <c r="L111" s="8"/>
    </row>
    <row r="112" spans="1:12" ht="45.75" thickBot="1" x14ac:dyDescent="0.3">
      <c r="A112" s="21"/>
      <c r="B112" s="4"/>
      <c r="C112" s="15" t="s">
        <v>23</v>
      </c>
      <c r="D112" s="6"/>
      <c r="E112" s="2"/>
      <c r="F112" s="2"/>
      <c r="G112" s="2"/>
      <c r="H112" s="2"/>
      <c r="I112" s="2"/>
      <c r="J112" s="2"/>
      <c r="K112" s="2"/>
      <c r="L112" s="8"/>
    </row>
    <row r="113" spans="1:12" ht="16.5" thickBot="1" x14ac:dyDescent="0.3">
      <c r="A113" s="21"/>
      <c r="B113" s="12"/>
      <c r="C113" s="16" t="s">
        <v>8</v>
      </c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1:12" ht="75" x14ac:dyDescent="0.25">
      <c r="A114" s="21"/>
      <c r="B114" s="30" t="s">
        <v>38</v>
      </c>
      <c r="C114" s="23" t="s">
        <v>71</v>
      </c>
      <c r="D114" s="6"/>
      <c r="E114" s="2">
        <f>SUM(F114:K114)</f>
        <v>12202.411695999999</v>
      </c>
      <c r="F114" s="2">
        <f t="shared" ref="F114:K114" si="5">F117+F119</f>
        <v>1681.2</v>
      </c>
      <c r="G114" s="2">
        <f t="shared" si="5"/>
        <v>1998</v>
      </c>
      <c r="H114" s="2">
        <f t="shared" si="5"/>
        <v>2037.12</v>
      </c>
      <c r="I114" s="2">
        <f t="shared" si="5"/>
        <v>2077.81</v>
      </c>
      <c r="J114" s="2">
        <f t="shared" si="5"/>
        <v>2160.9223999999999</v>
      </c>
      <c r="K114" s="2">
        <f t="shared" si="5"/>
        <v>2247.3592960000001</v>
      </c>
      <c r="L114" s="8" t="s">
        <v>58</v>
      </c>
    </row>
    <row r="115" spans="1:12" x14ac:dyDescent="0.25">
      <c r="A115" s="21"/>
      <c r="B115" s="4"/>
      <c r="C115" s="5" t="s">
        <v>5</v>
      </c>
      <c r="D115" s="6"/>
      <c r="E115" s="2"/>
      <c r="F115" s="2"/>
      <c r="G115" s="2"/>
      <c r="H115" s="2"/>
      <c r="I115" s="2"/>
      <c r="J115" s="2"/>
      <c r="K115" s="2"/>
      <c r="L115" s="8"/>
    </row>
    <row r="116" spans="1:12" x14ac:dyDescent="0.25">
      <c r="A116" s="21"/>
      <c r="B116" s="4"/>
      <c r="C116" s="5" t="s">
        <v>6</v>
      </c>
      <c r="D116" s="6"/>
      <c r="E116" s="2"/>
      <c r="F116" s="2"/>
      <c r="G116" s="2"/>
      <c r="H116" s="2"/>
      <c r="I116" s="2"/>
      <c r="J116" s="2"/>
      <c r="K116" s="2"/>
      <c r="L116" s="8"/>
    </row>
    <row r="117" spans="1:12" ht="105.75" thickBot="1" x14ac:dyDescent="0.3">
      <c r="A117" s="21"/>
      <c r="B117" s="4"/>
      <c r="C117" s="5" t="s">
        <v>7</v>
      </c>
      <c r="D117" s="6" t="s">
        <v>20</v>
      </c>
      <c r="E117" s="2">
        <f>SUM(F117:K117)</f>
        <v>6275.1796959999992</v>
      </c>
      <c r="F117" s="2">
        <v>978</v>
      </c>
      <c r="G117" s="2">
        <v>978</v>
      </c>
      <c r="H117" s="2">
        <v>1017.12</v>
      </c>
      <c r="I117" s="2">
        <v>1057.81</v>
      </c>
      <c r="J117" s="2">
        <f>I117*1.04</f>
        <v>1100.1224</v>
      </c>
      <c r="K117" s="2">
        <f>J117*1.04</f>
        <v>1144.1272960000001</v>
      </c>
      <c r="L117" s="8"/>
    </row>
    <row r="118" spans="1:12" ht="45.75" thickBot="1" x14ac:dyDescent="0.3">
      <c r="A118" s="21"/>
      <c r="B118" s="4"/>
      <c r="C118" s="15" t="s">
        <v>23</v>
      </c>
      <c r="D118" s="6"/>
      <c r="E118" s="2"/>
      <c r="F118" s="2"/>
      <c r="G118" s="2"/>
      <c r="H118" s="2"/>
      <c r="I118" s="2"/>
      <c r="J118" s="2"/>
      <c r="K118" s="2"/>
      <c r="L118" s="8"/>
    </row>
    <row r="119" spans="1:12" ht="16.5" thickBot="1" x14ac:dyDescent="0.3">
      <c r="A119" s="21"/>
      <c r="B119" s="12"/>
      <c r="C119" s="16" t="s">
        <v>8</v>
      </c>
      <c r="D119" s="12"/>
      <c r="E119" s="2">
        <f>SUM(F119:K119)</f>
        <v>5927.232</v>
      </c>
      <c r="F119" s="20">
        <v>703.2</v>
      </c>
      <c r="G119" s="19">
        <v>1020</v>
      </c>
      <c r="H119" s="20">
        <v>1020</v>
      </c>
      <c r="I119" s="19">
        <v>1020</v>
      </c>
      <c r="J119" s="20">
        <f>I119*1.04</f>
        <v>1060.8</v>
      </c>
      <c r="K119" s="19">
        <f>J119*1.04</f>
        <v>1103.232</v>
      </c>
      <c r="L119" s="12"/>
    </row>
    <row r="120" spans="1:1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</sheetData>
  <mergeCells count="7">
    <mergeCell ref="J1:L6"/>
    <mergeCell ref="B11:L14"/>
    <mergeCell ref="B16:B17"/>
    <mergeCell ref="C16:C17"/>
    <mergeCell ref="D16:D17"/>
    <mergeCell ref="E16:K16"/>
    <mergeCell ref="L16:L17"/>
  </mergeCells>
  <pageMargins left="0.78740157480314965" right="0.39370078740157483" top="0.59055118110236227" bottom="0.59055118110236227" header="0.31496062992125984" footer="0.31496062992125984"/>
  <pageSetup paperSize="9" scale="64" fitToHeight="0" orientation="landscape" r:id="rId1"/>
  <headerFooter differentFirst="1">
    <oddHeader>&amp;C&amp;P</oddHeader>
    <evenHeader>&amp;C6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2025-09-15T06:26:36Z</dcterms:modified>
</cp:coreProperties>
</file>